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75" windowWidth="15315" windowHeight="6210"/>
  </bookViews>
  <sheets>
    <sheet name="Summary Costs Conservation" sheetId="6" r:id="rId1"/>
    <sheet name="Useful Life" sheetId="17" r:id="rId2"/>
    <sheet name="Project 1" sheetId="13" r:id="rId3"/>
    <sheet name="Project 2" sheetId="14" r:id="rId4"/>
    <sheet name="Project 3" sheetId="15" r:id="rId5"/>
    <sheet name="Project 4" sheetId="16" r:id="rId6"/>
    <sheet name="Project 5" sheetId="18" r:id="rId7"/>
    <sheet name="Project 6" sheetId="19" r:id="rId8"/>
    <sheet name="Project 7" sheetId="20" r:id="rId9"/>
    <sheet name="Project 8" sheetId="21" r:id="rId10"/>
    <sheet name="Project 9" sheetId="22" r:id="rId11"/>
    <sheet name="Project 10" sheetId="23" r:id="rId12"/>
    <sheet name="Project 11" sheetId="28" r:id="rId13"/>
    <sheet name="Project 12" sheetId="24" r:id="rId14"/>
    <sheet name="Project 13" sheetId="25" r:id="rId15"/>
    <sheet name="Project 14" sheetId="26" r:id="rId16"/>
    <sheet name="Project 15" sheetId="27" r:id="rId17"/>
  </sheets>
  <externalReferences>
    <externalReference r:id="rId18"/>
    <externalReference r:id="rId19"/>
  </externalReferences>
  <definedNames>
    <definedName name="Markup" localSheetId="2">'[1]Validation Lists'!$A$12:$A$13</definedName>
    <definedName name="Markup" localSheetId="11">'[1]Validation Lists'!$A$12:$A$13</definedName>
    <definedName name="Markup" localSheetId="12">'[1]Validation Lists'!$A$12:$A$13</definedName>
    <definedName name="Markup" localSheetId="13">'[1]Validation Lists'!$A$12:$A$13</definedName>
    <definedName name="Markup" localSheetId="14">'[1]Validation Lists'!$A$12:$A$13</definedName>
    <definedName name="Markup" localSheetId="15">'[1]Validation Lists'!$A$12:$A$13</definedName>
    <definedName name="Markup" localSheetId="16">'[1]Validation Lists'!$A$12:$A$13</definedName>
    <definedName name="Markup" localSheetId="3">'[1]Validation Lists'!$A$12:$A$13</definedName>
    <definedName name="Markup" localSheetId="4">'[1]Validation Lists'!$A$12:$A$13</definedName>
    <definedName name="Markup" localSheetId="5">'[1]Validation Lists'!$A$12:$A$13</definedName>
    <definedName name="Markup" localSheetId="6">'[1]Validation Lists'!$A$12:$A$13</definedName>
    <definedName name="Markup" localSheetId="7">'[1]Validation Lists'!$A$12:$A$13</definedName>
    <definedName name="Markup" localSheetId="8">'[1]Validation Lists'!$A$12:$A$13</definedName>
    <definedName name="Markup" localSheetId="9">'[1]Validation Lists'!$A$12:$A$13</definedName>
    <definedName name="Markup" localSheetId="10">'[1]Validation Lists'!$A$12:$A$13</definedName>
    <definedName name="Markup" localSheetId="1">'[2]Validation Lists'!$A$12:$A$13</definedName>
    <definedName name="Markup">#REF!</definedName>
    <definedName name="_xlnm.Print_Area" localSheetId="2">'Project 1'!$A$7:$I$33</definedName>
    <definedName name="_xlnm.Print_Area" localSheetId="11">'Project 10'!$A$7:$I$33</definedName>
    <definedName name="_xlnm.Print_Area" localSheetId="12">'Project 11'!$A$7:$I$33</definedName>
    <definedName name="_xlnm.Print_Area" localSheetId="13">'Project 12'!$A$7:$I$33</definedName>
    <definedName name="_xlnm.Print_Area" localSheetId="14">'Project 13'!$A$7:$I$33</definedName>
    <definedName name="_xlnm.Print_Area" localSheetId="15">'Project 14'!$A$7:$I$33</definedName>
    <definedName name="_xlnm.Print_Area" localSheetId="16">'Project 15'!$A$7:$I$33</definedName>
    <definedName name="_xlnm.Print_Area" localSheetId="3">'Project 2'!$A$7:$I$33</definedName>
    <definedName name="_xlnm.Print_Area" localSheetId="4">'Project 3'!$A$7:$I$33</definedName>
    <definedName name="_xlnm.Print_Area" localSheetId="5">'Project 4'!$A$7:$I$33</definedName>
    <definedName name="_xlnm.Print_Area" localSheetId="6">'Project 5'!$A$7:$I$33</definedName>
    <definedName name="_xlnm.Print_Area" localSheetId="7">'Project 6'!$A$7:$I$33</definedName>
    <definedName name="_xlnm.Print_Area" localSheetId="8">'Project 7'!$A$7:$I$33</definedName>
    <definedName name="_xlnm.Print_Area" localSheetId="9">'Project 8'!$A$7:$I$33</definedName>
    <definedName name="_xlnm.Print_Area" localSheetId="10">'Project 9'!$A$7:$I$33</definedName>
    <definedName name="_xlnm.Print_Titles" localSheetId="2">'Project 1'!$1:$6</definedName>
    <definedName name="_xlnm.Print_Titles" localSheetId="11">'Project 10'!$1:$6</definedName>
    <definedName name="_xlnm.Print_Titles" localSheetId="12">'Project 11'!$1:$6</definedName>
    <definedName name="_xlnm.Print_Titles" localSheetId="13">'Project 12'!$1:$6</definedName>
    <definedName name="_xlnm.Print_Titles" localSheetId="14">'Project 13'!$1:$6</definedName>
    <definedName name="_xlnm.Print_Titles" localSheetId="15">'Project 14'!$1:$6</definedName>
    <definedName name="_xlnm.Print_Titles" localSheetId="16">'Project 15'!$1:$6</definedName>
    <definedName name="_xlnm.Print_Titles" localSheetId="3">'Project 2'!$1:$6</definedName>
    <definedName name="_xlnm.Print_Titles" localSheetId="4">'Project 3'!$1:$6</definedName>
    <definedName name="_xlnm.Print_Titles" localSheetId="5">'Project 4'!$1:$6</definedName>
    <definedName name="_xlnm.Print_Titles" localSheetId="6">'Project 5'!$1:$6</definedName>
    <definedName name="_xlnm.Print_Titles" localSheetId="7">'Project 6'!$1:$6</definedName>
    <definedName name="_xlnm.Print_Titles" localSheetId="8">'Project 7'!$1:$6</definedName>
    <definedName name="_xlnm.Print_Titles" localSheetId="9">'Project 8'!$1:$6</definedName>
    <definedName name="_xlnm.Print_Titles" localSheetId="10">'Project 9'!$1:$6</definedName>
    <definedName name="ProjectType" localSheetId="2">'[1]Validation Lists'!$A$1:$A$5</definedName>
    <definedName name="ProjectType" localSheetId="11">'[1]Validation Lists'!$A$1:$A$5</definedName>
    <definedName name="ProjectType" localSheetId="12">'[1]Validation Lists'!$A$1:$A$5</definedName>
    <definedName name="ProjectType" localSheetId="13">'[1]Validation Lists'!$A$1:$A$5</definedName>
    <definedName name="ProjectType" localSheetId="14">'[1]Validation Lists'!$A$1:$A$5</definedName>
    <definedName name="ProjectType" localSheetId="15">'[1]Validation Lists'!$A$1:$A$5</definedName>
    <definedName name="ProjectType" localSheetId="16">'[1]Validation Lists'!$A$1:$A$5</definedName>
    <definedName name="ProjectType" localSheetId="3">'[1]Validation Lists'!$A$1:$A$5</definedName>
    <definedName name="ProjectType" localSheetId="4">'[1]Validation Lists'!$A$1:$A$5</definedName>
    <definedName name="ProjectType" localSheetId="5">'[1]Validation Lists'!$A$1:$A$5</definedName>
    <definedName name="ProjectType" localSheetId="6">'[1]Validation Lists'!$A$1:$A$5</definedName>
    <definedName name="ProjectType" localSheetId="7">'[1]Validation Lists'!$A$1:$A$5</definedName>
    <definedName name="ProjectType" localSheetId="8">'[1]Validation Lists'!$A$1:$A$5</definedName>
    <definedName name="ProjectType" localSheetId="9">'[1]Validation Lists'!$A$1:$A$5</definedName>
    <definedName name="ProjectType" localSheetId="10">'[1]Validation Lists'!$A$1:$A$5</definedName>
    <definedName name="ProjectType">#REF!</definedName>
    <definedName name="ProjectTypeblank" localSheetId="11">#REF!</definedName>
    <definedName name="ProjectTypeblank" localSheetId="12">#REF!</definedName>
    <definedName name="ProjectTypeblank" localSheetId="13">#REF!</definedName>
    <definedName name="ProjectTypeblank" localSheetId="14">#REF!</definedName>
    <definedName name="ProjectTypeblank" localSheetId="15">#REF!</definedName>
    <definedName name="ProjectTypeblank" localSheetId="16">#REF!</definedName>
    <definedName name="ProjectTypeblank" localSheetId="6">#REF!</definedName>
    <definedName name="ProjectTypeblank" localSheetId="7">#REF!</definedName>
    <definedName name="ProjectTypeblank" localSheetId="8">#REF!</definedName>
    <definedName name="ProjectTypeblank" localSheetId="9">#REF!</definedName>
    <definedName name="ProjectTypeblank" localSheetId="10">#REF!</definedName>
    <definedName name="ProjectTypeblank">#REF!</definedName>
    <definedName name="projtype" localSheetId="11">#REF!</definedName>
    <definedName name="projtype" localSheetId="12">#REF!</definedName>
    <definedName name="projtype" localSheetId="13">#REF!</definedName>
    <definedName name="projtype" localSheetId="14">#REF!</definedName>
    <definedName name="projtype" localSheetId="15">#REF!</definedName>
    <definedName name="projtype" localSheetId="16">#REF!</definedName>
    <definedName name="projtype" localSheetId="6">#REF!</definedName>
    <definedName name="projtype" localSheetId="7">#REF!</definedName>
    <definedName name="projtype" localSheetId="8">#REF!</definedName>
    <definedName name="projtype" localSheetId="9">#REF!</definedName>
    <definedName name="projtype" localSheetId="10">#REF!</definedName>
    <definedName name="projtype" localSheetId="1">'[2]Validation Lists'!$A$1:$A$6</definedName>
    <definedName name="projtype">#REF!</definedName>
    <definedName name="YESNO" localSheetId="2">'[1]Validation Lists'!$A$7:$A$8</definedName>
    <definedName name="YESNO" localSheetId="11">'[1]Validation Lists'!$A$7:$A$8</definedName>
    <definedName name="YESNO" localSheetId="12">'[1]Validation Lists'!$A$7:$A$8</definedName>
    <definedName name="YESNO" localSheetId="13">'[1]Validation Lists'!$A$7:$A$8</definedName>
    <definedName name="YESNO" localSheetId="14">'[1]Validation Lists'!$A$7:$A$8</definedName>
    <definedName name="YESNO" localSheetId="15">'[1]Validation Lists'!$A$7:$A$8</definedName>
    <definedName name="YESNO" localSheetId="16">'[1]Validation Lists'!$A$7:$A$8</definedName>
    <definedName name="YESNO" localSheetId="3">'[1]Validation Lists'!$A$7:$A$8</definedName>
    <definedName name="YESNO" localSheetId="4">'[1]Validation Lists'!$A$7:$A$8</definedName>
    <definedName name="YESNO" localSheetId="5">'[1]Validation Lists'!$A$7:$A$8</definedName>
    <definedName name="YESNO" localSheetId="6">'[1]Validation Lists'!$A$7:$A$8</definedName>
    <definedName name="YESNO" localSheetId="7">'[1]Validation Lists'!$A$7:$A$8</definedName>
    <definedName name="YESNO" localSheetId="8">'[1]Validation Lists'!$A$7:$A$8</definedName>
    <definedName name="YESNO" localSheetId="9">'[1]Validation Lists'!$A$7:$A$8</definedName>
    <definedName name="YESNO" localSheetId="10">'[1]Validation Lists'!$A$7:$A$8</definedName>
    <definedName name="YESNO" localSheetId="1">'[2]Validation Lists'!$A$7:$A$8</definedName>
    <definedName name="YESNO">#REF!</definedName>
  </definedNames>
  <calcPr calcId="125725"/>
</workbook>
</file>

<file path=xl/calcChain.xml><?xml version="1.0" encoding="utf-8"?>
<calcChain xmlns="http://schemas.openxmlformats.org/spreadsheetml/2006/main">
  <c r="N20" i="6"/>
  <c r="N17"/>
  <c r="N16"/>
  <c r="N14"/>
  <c r="N12"/>
  <c r="N11"/>
  <c r="N9"/>
  <c r="N8"/>
  <c r="N7"/>
  <c r="N6"/>
  <c r="N3"/>
  <c r="N2"/>
  <c r="M20"/>
  <c r="M17"/>
  <c r="M16"/>
  <c r="M14"/>
  <c r="M12"/>
  <c r="M11"/>
  <c r="M9"/>
  <c r="M8"/>
  <c r="M7"/>
  <c r="M6"/>
  <c r="M3"/>
  <c r="M2"/>
  <c r="Q20"/>
  <c r="Q17"/>
  <c r="Q16"/>
  <c r="Q14"/>
  <c r="Q12"/>
  <c r="Q11"/>
  <c r="Q9"/>
  <c r="Q8"/>
  <c r="Q7"/>
  <c r="Q6"/>
  <c r="Q3"/>
  <c r="Q2"/>
  <c r="P20"/>
  <c r="P17"/>
  <c r="P16"/>
  <c r="P14"/>
  <c r="P12"/>
  <c r="P11"/>
  <c r="P9"/>
  <c r="P8"/>
  <c r="P7"/>
  <c r="P6"/>
  <c r="P3"/>
  <c r="P2"/>
  <c r="O20"/>
  <c r="O17"/>
  <c r="O16"/>
  <c r="O14"/>
  <c r="O12"/>
  <c r="O11"/>
  <c r="O9"/>
  <c r="O8"/>
  <c r="O7"/>
  <c r="O6"/>
  <c r="O3"/>
  <c r="O2"/>
  <c r="L20"/>
  <c r="L17"/>
  <c r="L16"/>
  <c r="L14"/>
  <c r="L12"/>
  <c r="L11"/>
  <c r="L9"/>
  <c r="L8"/>
  <c r="L7"/>
  <c r="L6"/>
  <c r="L3"/>
  <c r="L2"/>
  <c r="K20"/>
  <c r="K17"/>
  <c r="K16"/>
  <c r="K14"/>
  <c r="K12"/>
  <c r="K11"/>
  <c r="K9"/>
  <c r="K8"/>
  <c r="K7"/>
  <c r="K6"/>
  <c r="K3"/>
  <c r="K2"/>
  <c r="J20"/>
  <c r="J17"/>
  <c r="J16"/>
  <c r="J14"/>
  <c r="J12"/>
  <c r="J11"/>
  <c r="J9"/>
  <c r="J8"/>
  <c r="J7"/>
  <c r="J6"/>
  <c r="J3"/>
  <c r="J2"/>
  <c r="I20"/>
  <c r="I17"/>
  <c r="I16"/>
  <c r="I14"/>
  <c r="I12"/>
  <c r="I11"/>
  <c r="I9"/>
  <c r="I8"/>
  <c r="I7"/>
  <c r="I6"/>
  <c r="I3"/>
  <c r="I2"/>
  <c r="H20"/>
  <c r="H17"/>
  <c r="H16"/>
  <c r="H14"/>
  <c r="H12"/>
  <c r="H11"/>
  <c r="H9"/>
  <c r="H8"/>
  <c r="H7"/>
  <c r="H6"/>
  <c r="H3"/>
  <c r="H2"/>
  <c r="G20"/>
  <c r="G17"/>
  <c r="G16"/>
  <c r="G14"/>
  <c r="G12"/>
  <c r="G11"/>
  <c r="G9"/>
  <c r="G8"/>
  <c r="G7"/>
  <c r="G6"/>
  <c r="G3"/>
  <c r="G2"/>
  <c r="G31" i="28"/>
  <c r="G28"/>
  <c r="C27"/>
  <c r="G26"/>
  <c r="D26"/>
  <c r="G25"/>
  <c r="D25"/>
  <c r="D24"/>
  <c r="G24" s="1"/>
  <c r="G23"/>
  <c r="D23"/>
  <c r="G22"/>
  <c r="D22"/>
  <c r="D27" s="1"/>
  <c r="G21"/>
  <c r="G18"/>
  <c r="C17"/>
  <c r="G16"/>
  <c r="D16"/>
  <c r="G15"/>
  <c r="D15"/>
  <c r="G14"/>
  <c r="D14"/>
  <c r="G13"/>
  <c r="D13"/>
  <c r="G12"/>
  <c r="D12"/>
  <c r="G11"/>
  <c r="D11"/>
  <c r="G10"/>
  <c r="G17" s="1"/>
  <c r="D10"/>
  <c r="G9"/>
  <c r="D9"/>
  <c r="D17" s="1"/>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27"/>
  <c r="G28"/>
  <c r="C27"/>
  <c r="G26"/>
  <c r="D26"/>
  <c r="D25"/>
  <c r="G25" s="1"/>
  <c r="G24"/>
  <c r="D24"/>
  <c r="G23"/>
  <c r="D23"/>
  <c r="G22"/>
  <c r="D22"/>
  <c r="D27" s="1"/>
  <c r="G21"/>
  <c r="G18"/>
  <c r="C17"/>
  <c r="G16"/>
  <c r="D16"/>
  <c r="G15"/>
  <c r="D15"/>
  <c r="G14"/>
  <c r="D14"/>
  <c r="G13"/>
  <c r="D13"/>
  <c r="G12"/>
  <c r="D12"/>
  <c r="G11"/>
  <c r="G17" s="1"/>
  <c r="D11"/>
  <c r="G10"/>
  <c r="D10"/>
  <c r="G9"/>
  <c r="D9"/>
  <c r="D17" s="1"/>
  <c r="G8"/>
  <c r="B4"/>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G31" i="26"/>
  <c r="G28"/>
  <c r="C27"/>
  <c r="G26"/>
  <c r="D26"/>
  <c r="G25"/>
  <c r="D25"/>
  <c r="D24"/>
  <c r="G24" s="1"/>
  <c r="D23"/>
  <c r="G23" s="1"/>
  <c r="G22"/>
  <c r="D22"/>
  <c r="D27" s="1"/>
  <c r="G21"/>
  <c r="G18"/>
  <c r="C17"/>
  <c r="G16"/>
  <c r="D16"/>
  <c r="G15"/>
  <c r="D15"/>
  <c r="G14"/>
  <c r="D14"/>
  <c r="G13"/>
  <c r="D13"/>
  <c r="G12"/>
  <c r="D12"/>
  <c r="G11"/>
  <c r="D11"/>
  <c r="G10"/>
  <c r="D10"/>
  <c r="G9"/>
  <c r="G17" s="1"/>
  <c r="D9"/>
  <c r="D17" s="1"/>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25"/>
  <c r="G28"/>
  <c r="C27"/>
  <c r="G26"/>
  <c r="D26"/>
  <c r="G25"/>
  <c r="D25"/>
  <c r="G24"/>
  <c r="D24"/>
  <c r="D23"/>
  <c r="G23" s="1"/>
  <c r="G22"/>
  <c r="D22"/>
  <c r="D27" s="1"/>
  <c r="G21"/>
  <c r="G18"/>
  <c r="C17"/>
  <c r="G16"/>
  <c r="D16"/>
  <c r="G15"/>
  <c r="D15"/>
  <c r="G14"/>
  <c r="D14"/>
  <c r="G13"/>
  <c r="D13"/>
  <c r="G12"/>
  <c r="D12"/>
  <c r="D17" s="1"/>
  <c r="G11"/>
  <c r="D11"/>
  <c r="G10"/>
  <c r="D10"/>
  <c r="G9"/>
  <c r="G17" s="1"/>
  <c r="D9"/>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B4" i="24"/>
  <c r="G31"/>
  <c r="G28"/>
  <c r="C27"/>
  <c r="G26"/>
  <c r="D26"/>
  <c r="G25"/>
  <c r="D25"/>
  <c r="D24"/>
  <c r="G24" s="1"/>
  <c r="G23"/>
  <c r="D23"/>
  <c r="G22"/>
  <c r="D22"/>
  <c r="D27" s="1"/>
  <c r="G21"/>
  <c r="G18"/>
  <c r="C17"/>
  <c r="G16"/>
  <c r="D16"/>
  <c r="G15"/>
  <c r="D15"/>
  <c r="G14"/>
  <c r="D14"/>
  <c r="G13"/>
  <c r="D13"/>
  <c r="G12"/>
  <c r="D12"/>
  <c r="G11"/>
  <c r="D11"/>
  <c r="G10"/>
  <c r="G17" s="1"/>
  <c r="D10"/>
  <c r="G9"/>
  <c r="D9"/>
  <c r="D17" s="1"/>
  <c r="G8"/>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23"/>
  <c r="G28"/>
  <c r="C27"/>
  <c r="G26"/>
  <c r="D26"/>
  <c r="G25"/>
  <c r="D25"/>
  <c r="D24"/>
  <c r="G24" s="1"/>
  <c r="D23"/>
  <c r="G23" s="1"/>
  <c r="G22"/>
  <c r="D22"/>
  <c r="D27" s="1"/>
  <c r="G21"/>
  <c r="G18"/>
  <c r="C17"/>
  <c r="G16"/>
  <c r="D16"/>
  <c r="G15"/>
  <c r="D15"/>
  <c r="G14"/>
  <c r="D14"/>
  <c r="G13"/>
  <c r="D13"/>
  <c r="G12"/>
  <c r="D12"/>
  <c r="G11"/>
  <c r="D11"/>
  <c r="G10"/>
  <c r="D10"/>
  <c r="G9"/>
  <c r="G17" s="1"/>
  <c r="D9"/>
  <c r="D17" s="1"/>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22"/>
  <c r="G28"/>
  <c r="C27"/>
  <c r="G26"/>
  <c r="D26"/>
  <c r="G25"/>
  <c r="D25"/>
  <c r="D24"/>
  <c r="G24" s="1"/>
  <c r="D23"/>
  <c r="G23" s="1"/>
  <c r="G22"/>
  <c r="D22"/>
  <c r="D27" s="1"/>
  <c r="G21"/>
  <c r="G18"/>
  <c r="C17"/>
  <c r="G16"/>
  <c r="D16"/>
  <c r="G15"/>
  <c r="D15"/>
  <c r="G14"/>
  <c r="D14"/>
  <c r="G13"/>
  <c r="D13"/>
  <c r="G12"/>
  <c r="D12"/>
  <c r="G11"/>
  <c r="D11"/>
  <c r="G10"/>
  <c r="D10"/>
  <c r="G9"/>
  <c r="G17" s="1"/>
  <c r="D9"/>
  <c r="D17" s="1"/>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21"/>
  <c r="G28"/>
  <c r="C27"/>
  <c r="G26"/>
  <c r="D26"/>
  <c r="D25"/>
  <c r="G25" s="1"/>
  <c r="G24"/>
  <c r="D24"/>
  <c r="G23"/>
  <c r="D23"/>
  <c r="G22"/>
  <c r="D22"/>
  <c r="D27" s="1"/>
  <c r="G21"/>
  <c r="G18"/>
  <c r="C17"/>
  <c r="G16"/>
  <c r="D16"/>
  <c r="G15"/>
  <c r="D15"/>
  <c r="G14"/>
  <c r="D14"/>
  <c r="G13"/>
  <c r="D13"/>
  <c r="G12"/>
  <c r="D12"/>
  <c r="G11"/>
  <c r="G17" s="1"/>
  <c r="D11"/>
  <c r="G10"/>
  <c r="D10"/>
  <c r="G9"/>
  <c r="D9"/>
  <c r="D17" s="1"/>
  <c r="G8"/>
  <c r="B4"/>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G31" i="20"/>
  <c r="G28"/>
  <c r="C27"/>
  <c r="G26"/>
  <c r="D26"/>
  <c r="D25"/>
  <c r="G25" s="1"/>
  <c r="G24"/>
  <c r="D24"/>
  <c r="G23"/>
  <c r="D23"/>
  <c r="G22"/>
  <c r="D22"/>
  <c r="D27" s="1"/>
  <c r="G21"/>
  <c r="G18"/>
  <c r="C17"/>
  <c r="G16"/>
  <c r="D16"/>
  <c r="G15"/>
  <c r="D15"/>
  <c r="G14"/>
  <c r="D14"/>
  <c r="G13"/>
  <c r="D13"/>
  <c r="G12"/>
  <c r="D12"/>
  <c r="G11"/>
  <c r="G17" s="1"/>
  <c r="D11"/>
  <c r="G10"/>
  <c r="D10"/>
  <c r="G9"/>
  <c r="D9"/>
  <c r="D17" s="1"/>
  <c r="G8"/>
  <c r="B4"/>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G31" i="19"/>
  <c r="G28"/>
  <c r="C27"/>
  <c r="G26"/>
  <c r="D26"/>
  <c r="G25"/>
  <c r="D25"/>
  <c r="G24"/>
  <c r="D24"/>
  <c r="D23"/>
  <c r="G23" s="1"/>
  <c r="G22"/>
  <c r="D22"/>
  <c r="D27" s="1"/>
  <c r="G21"/>
  <c r="G18"/>
  <c r="C17"/>
  <c r="G16"/>
  <c r="D16"/>
  <c r="G15"/>
  <c r="D15"/>
  <c r="G14"/>
  <c r="D14"/>
  <c r="G13"/>
  <c r="D13"/>
  <c r="G12"/>
  <c r="D12"/>
  <c r="D17" s="1"/>
  <c r="G11"/>
  <c r="D11"/>
  <c r="G10"/>
  <c r="D10"/>
  <c r="G9"/>
  <c r="G17" s="1"/>
  <c r="D9"/>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G31" i="18"/>
  <c r="G28"/>
  <c r="C27"/>
  <c r="G26"/>
  <c r="D26"/>
  <c r="G25"/>
  <c r="D25"/>
  <c r="D24"/>
  <c r="G24" s="1"/>
  <c r="D23"/>
  <c r="G23" s="1"/>
  <c r="G22"/>
  <c r="D22"/>
  <c r="D27" s="1"/>
  <c r="G21"/>
  <c r="G18"/>
  <c r="C17"/>
  <c r="G16"/>
  <c r="D16"/>
  <c r="G15"/>
  <c r="D15"/>
  <c r="G14"/>
  <c r="D14"/>
  <c r="G13"/>
  <c r="D13"/>
  <c r="G12"/>
  <c r="D12"/>
  <c r="G11"/>
  <c r="D11"/>
  <c r="G10"/>
  <c r="D10"/>
  <c r="G9"/>
  <c r="G17" s="1"/>
  <c r="D9"/>
  <c r="D17" s="1"/>
  <c r="G8"/>
  <c r="B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
  <c r="B4" i="16"/>
  <c r="B4" i="15"/>
  <c r="B4" i="14"/>
  <c r="B4" i="13"/>
  <c r="A9" i="16"/>
  <c r="A10" s="1"/>
  <c r="A11" s="1"/>
  <c r="A12" s="1"/>
  <c r="A13" s="1"/>
  <c r="A14" s="1"/>
  <c r="A15" s="1"/>
  <c r="A16" s="1"/>
  <c r="A17" s="1"/>
  <c r="A18" s="1"/>
  <c r="A19" s="1"/>
  <c r="A20" s="1"/>
  <c r="A21" s="1"/>
  <c r="A22" s="1"/>
  <c r="A23" s="1"/>
  <c r="A24" s="1"/>
  <c r="A25" s="1"/>
  <c r="A26" s="1"/>
  <c r="A27" s="1"/>
  <c r="A28" s="1"/>
  <c r="A29" s="1"/>
  <c r="A30" s="1"/>
  <c r="A31" s="1"/>
  <c r="A32" s="1"/>
  <c r="A33" s="1"/>
  <c r="A8"/>
  <c r="A7"/>
  <c r="A9" i="15"/>
  <c r="A10" s="1"/>
  <c r="A11" s="1"/>
  <c r="A12" s="1"/>
  <c r="A13" s="1"/>
  <c r="A14" s="1"/>
  <c r="A15" s="1"/>
  <c r="A16" s="1"/>
  <c r="A17" s="1"/>
  <c r="A18" s="1"/>
  <c r="A19" s="1"/>
  <c r="A20" s="1"/>
  <c r="A21" s="1"/>
  <c r="A22" s="1"/>
  <c r="A23" s="1"/>
  <c r="A24" s="1"/>
  <c r="A25" s="1"/>
  <c r="A26" s="1"/>
  <c r="A27" s="1"/>
  <c r="A28" s="1"/>
  <c r="A29" s="1"/>
  <c r="A30" s="1"/>
  <c r="A31" s="1"/>
  <c r="A32" s="1"/>
  <c r="A33" s="1"/>
  <c r="A8"/>
  <c r="A7"/>
  <c r="A9" i="14"/>
  <c r="A10" s="1"/>
  <c r="A11" s="1"/>
  <c r="A12" s="1"/>
  <c r="A13" s="1"/>
  <c r="A14" s="1"/>
  <c r="A15" s="1"/>
  <c r="A16" s="1"/>
  <c r="A17" s="1"/>
  <c r="A18" s="1"/>
  <c r="A19" s="1"/>
  <c r="A20" s="1"/>
  <c r="A21" s="1"/>
  <c r="A22" s="1"/>
  <c r="A23" s="1"/>
  <c r="A24" s="1"/>
  <c r="A25" s="1"/>
  <c r="A26" s="1"/>
  <c r="A27" s="1"/>
  <c r="A28" s="1"/>
  <c r="A29" s="1"/>
  <c r="A30" s="1"/>
  <c r="A31" s="1"/>
  <c r="A32" s="1"/>
  <c r="A33" s="1"/>
  <c r="A8"/>
  <c r="A7"/>
  <c r="A9" i="13"/>
  <c r="A10" s="1"/>
  <c r="A11" s="1"/>
  <c r="A12" s="1"/>
  <c r="A13" s="1"/>
  <c r="A14" s="1"/>
  <c r="A15" s="1"/>
  <c r="A16" s="1"/>
  <c r="A17" s="1"/>
  <c r="A18" s="1"/>
  <c r="A19" s="1"/>
  <c r="A20" s="1"/>
  <c r="A21" s="1"/>
  <c r="A22" s="1"/>
  <c r="A23" s="1"/>
  <c r="A24" s="1"/>
  <c r="A25" s="1"/>
  <c r="A26" s="1"/>
  <c r="A27" s="1"/>
  <c r="A28" s="1"/>
  <c r="A29" s="1"/>
  <c r="A30" s="1"/>
  <c r="A31" s="1"/>
  <c r="A32" s="1"/>
  <c r="A33" s="1"/>
  <c r="A8"/>
  <c r="A7"/>
  <c r="F20" i="6"/>
  <c r="F17"/>
  <c r="F14"/>
  <c r="F8"/>
  <c r="F6"/>
  <c r="F3"/>
  <c r="F2"/>
  <c r="E20"/>
  <c r="E8"/>
  <c r="E6"/>
  <c r="E3"/>
  <c r="E2"/>
  <c r="G31" i="16"/>
  <c r="G28"/>
  <c r="F16" i="6" s="1"/>
  <c r="C27" i="16"/>
  <c r="D26"/>
  <c r="G26" s="1"/>
  <c r="D25"/>
  <c r="G25" s="1"/>
  <c r="D24"/>
  <c r="G24" s="1"/>
  <c r="D23"/>
  <c r="G23" s="1"/>
  <c r="G22"/>
  <c r="D22"/>
  <c r="G21"/>
  <c r="G18"/>
  <c r="C17"/>
  <c r="G16"/>
  <c r="D16"/>
  <c r="G15"/>
  <c r="D15"/>
  <c r="G14"/>
  <c r="D14"/>
  <c r="G13"/>
  <c r="D13"/>
  <c r="G12"/>
  <c r="D12"/>
  <c r="G11"/>
  <c r="D11"/>
  <c r="G10"/>
  <c r="D10"/>
  <c r="G9"/>
  <c r="G17" s="1"/>
  <c r="D9"/>
  <c r="D17" s="1"/>
  <c r="F9" i="6" s="1"/>
  <c r="G8" i="16"/>
  <c r="F7" i="6" s="1"/>
  <c r="A3" i="16"/>
  <c r="A4" s="1"/>
  <c r="A5" s="1"/>
  <c r="A6" s="1"/>
  <c r="G31" i="15"/>
  <c r="E17" i="6" s="1"/>
  <c r="G28" i="15"/>
  <c r="E16" i="6" s="1"/>
  <c r="C27" i="15"/>
  <c r="D26"/>
  <c r="G26" s="1"/>
  <c r="D25"/>
  <c r="G25" s="1"/>
  <c r="G24"/>
  <c r="D24"/>
  <c r="D23"/>
  <c r="G23" s="1"/>
  <c r="D22"/>
  <c r="G22" s="1"/>
  <c r="G21"/>
  <c r="G18"/>
  <c r="E14" i="6" s="1"/>
  <c r="C17" i="15"/>
  <c r="G16"/>
  <c r="D16"/>
  <c r="G15"/>
  <c r="D15"/>
  <c r="G14"/>
  <c r="D14"/>
  <c r="G13"/>
  <c r="D13"/>
  <c r="G12"/>
  <c r="D12"/>
  <c r="G11"/>
  <c r="D11"/>
  <c r="G10"/>
  <c r="D10"/>
  <c r="G9"/>
  <c r="G17" s="1"/>
  <c r="D9"/>
  <c r="D17" s="1"/>
  <c r="E9" i="6" s="1"/>
  <c r="G8" i="15"/>
  <c r="E7" i="6" s="1"/>
  <c r="A3" i="15"/>
  <c r="A4" s="1"/>
  <c r="A5" s="1"/>
  <c r="A6" s="1"/>
  <c r="D20" i="6"/>
  <c r="D8"/>
  <c r="D6"/>
  <c r="D3"/>
  <c r="D2"/>
  <c r="C20"/>
  <c r="C8"/>
  <c r="C6"/>
  <c r="C2"/>
  <c r="C3"/>
  <c r="C27" i="14"/>
  <c r="D26"/>
  <c r="G26" s="1"/>
  <c r="D25"/>
  <c r="G25" s="1"/>
  <c r="D24"/>
  <c r="G24" s="1"/>
  <c r="D23"/>
  <c r="G23" s="1"/>
  <c r="D22"/>
  <c r="G22" s="1"/>
  <c r="G21"/>
  <c r="C17"/>
  <c r="G16"/>
  <c r="D16"/>
  <c r="D15"/>
  <c r="G15" s="1"/>
  <c r="G14"/>
  <c r="D14"/>
  <c r="D13"/>
  <c r="G13" s="1"/>
  <c r="G12"/>
  <c r="D12"/>
  <c r="D11"/>
  <c r="G11" s="1"/>
  <c r="G10"/>
  <c r="D10"/>
  <c r="D9"/>
  <c r="G8"/>
  <c r="D7" i="6" s="1"/>
  <c r="A3" i="14"/>
  <c r="A4" s="1"/>
  <c r="A5" s="1"/>
  <c r="A6" s="1"/>
  <c r="G27" i="28" l="1"/>
  <c r="G30" s="1"/>
  <c r="G27" i="27"/>
  <c r="G30" s="1"/>
  <c r="G30" i="26"/>
  <c r="G27"/>
  <c r="G30" i="25"/>
  <c r="G27"/>
  <c r="G27" i="24"/>
  <c r="G30" s="1"/>
  <c r="G27" i="23"/>
  <c r="G30" s="1"/>
  <c r="G30" i="22"/>
  <c r="G27"/>
  <c r="G30" i="21"/>
  <c r="G27"/>
  <c r="G27" i="20"/>
  <c r="G30" s="1"/>
  <c r="G30" i="19"/>
  <c r="G27"/>
  <c r="G30" i="18"/>
  <c r="G27"/>
  <c r="D27" i="16"/>
  <c r="F11" i="6" s="1"/>
  <c r="G27" i="16"/>
  <c r="G30" s="1"/>
  <c r="F12" i="6" s="1"/>
  <c r="G27" i="15"/>
  <c r="G30" s="1"/>
  <c r="E12" i="6" s="1"/>
  <c r="D27" i="15"/>
  <c r="E11" i="6" s="1"/>
  <c r="D17" i="14"/>
  <c r="D9" i="6" s="1"/>
  <c r="G27" i="14"/>
  <c r="G28" s="1"/>
  <c r="D16" i="6" s="1"/>
  <c r="D27" i="14"/>
  <c r="D11" i="6" s="1"/>
  <c r="G9" i="14"/>
  <c r="G17" s="1"/>
  <c r="G30" l="1"/>
  <c r="G18"/>
  <c r="D14" i="6" s="1"/>
  <c r="G31" i="14" l="1"/>
  <c r="D17" i="6" s="1"/>
  <c r="D12"/>
  <c r="C27" i="13"/>
  <c r="D26"/>
  <c r="G26" s="1"/>
  <c r="D25"/>
  <c r="G25" s="1"/>
  <c r="G24"/>
  <c r="D24"/>
  <c r="D23"/>
  <c r="G23" s="1"/>
  <c r="D22"/>
  <c r="D27" s="1"/>
  <c r="C11" i="6" s="1"/>
  <c r="G21" i="13"/>
  <c r="C17"/>
  <c r="D16"/>
  <c r="G16" s="1"/>
  <c r="D15"/>
  <c r="G15" s="1"/>
  <c r="D14"/>
  <c r="G14" s="1"/>
  <c r="D13"/>
  <c r="G13" s="1"/>
  <c r="D12"/>
  <c r="G12" s="1"/>
  <c r="D11"/>
  <c r="G11" s="1"/>
  <c r="D10"/>
  <c r="G10" s="1"/>
  <c r="D9"/>
  <c r="G9" s="1"/>
  <c r="G17" s="1"/>
  <c r="G18" s="1"/>
  <c r="C14" i="6" s="1"/>
  <c r="G8" i="13"/>
  <c r="C7" i="6" s="1"/>
  <c r="A3" i="13"/>
  <c r="A4" s="1"/>
  <c r="A5" s="1"/>
  <c r="A6" s="1"/>
  <c r="G22" l="1"/>
  <c r="G27" s="1"/>
  <c r="G28" s="1"/>
  <c r="C16" i="6" s="1"/>
  <c r="D17" i="13"/>
  <c r="C9" i="6" s="1"/>
  <c r="G30" i="13" l="1"/>
  <c r="A22" i="6"/>
  <c r="A23" s="1"/>
  <c r="A24" s="1"/>
  <c r="A21"/>
  <c r="C12" l="1"/>
  <c r="G31" i="13"/>
  <c r="C17" i="6" s="1"/>
  <c r="A3"/>
  <c r="A4" s="1"/>
  <c r="A5" s="1"/>
  <c r="A6" s="1"/>
  <c r="A7" s="1"/>
  <c r="A8" s="1"/>
  <c r="A9" s="1"/>
  <c r="A10" s="1"/>
  <c r="A11" s="1"/>
  <c r="A12" s="1"/>
  <c r="A13" s="1"/>
  <c r="A14" s="1"/>
  <c r="A15" s="1"/>
  <c r="A16" s="1"/>
  <c r="A17" s="1"/>
  <c r="A18" s="1"/>
  <c r="A19" s="1"/>
  <c r="A20" s="1"/>
</calcChain>
</file>

<file path=xl/sharedStrings.xml><?xml version="1.0" encoding="utf-8"?>
<sst xmlns="http://schemas.openxmlformats.org/spreadsheetml/2006/main" count="778" uniqueCount="124">
  <si>
    <t>Project Name:</t>
  </si>
  <si>
    <t>Project Type:</t>
  </si>
  <si>
    <t>Year Represented by Costs</t>
  </si>
  <si>
    <t>Entered</t>
  </si>
  <si>
    <t>Calculated</t>
  </si>
  <si>
    <t>Useful Life in Years</t>
  </si>
  <si>
    <t>COSTS</t>
  </si>
  <si>
    <t xml:space="preserve">     O&amp;M Cost Item 1</t>
  </si>
  <si>
    <t xml:space="preserve">     O&amp;M Cost Item 2</t>
  </si>
  <si>
    <t xml:space="preserve">     O&amp;M Cost Item 3</t>
  </si>
  <si>
    <t xml:space="preserve">     O&amp;M Cost Item 4</t>
  </si>
  <si>
    <t xml:space="preserve">     O&amp;M Cost Item 5</t>
  </si>
  <si>
    <t>Total Annual O&amp;M Cost</t>
  </si>
  <si>
    <t>Total Annual O&amp;M Cost Per 1,000 Gallons</t>
  </si>
  <si>
    <t>million gallons per day (mgd)</t>
  </si>
  <si>
    <t>NOTE:</t>
  </si>
  <si>
    <t>Total Annualized Per 1,000 Gallons:</t>
  </si>
  <si>
    <t xml:space="preserve">      Annual O&amp;M Cost</t>
  </si>
  <si>
    <t>Average Daily Water Savings in MGD</t>
  </si>
  <si>
    <t xml:space="preserve">      Total - All Costs</t>
  </si>
  <si>
    <t>Describe the Cost Index Ratio used</t>
  </si>
  <si>
    <t>Describe Basis and Identify Sources for the Cost Estimates and Useful Life</t>
  </si>
  <si>
    <t>Row No.</t>
  </si>
  <si>
    <t>1</t>
  </si>
  <si>
    <t>User Comments</t>
  </si>
  <si>
    <t>means user enters data or information into this cell.</t>
  </si>
  <si>
    <t>Annual O&amp;M Cost in dollars</t>
  </si>
  <si>
    <t>Total Annualized Cost in dollars</t>
  </si>
  <si>
    <t>Name of preparer:</t>
  </si>
  <si>
    <t>Company name of preparer:</t>
  </si>
  <si>
    <t>Email address of preparer:</t>
  </si>
  <si>
    <t>Phone number of preparer:</t>
  </si>
  <si>
    <t>Annualized Cost</t>
  </si>
  <si>
    <t>Cost Index Ratio (b)</t>
  </si>
  <si>
    <t xml:space="preserve">     Cost Item 1</t>
  </si>
  <si>
    <t xml:space="preserve">     Cost Item 2</t>
  </si>
  <si>
    <t xml:space="preserve">     Cost Item 3</t>
  </si>
  <si>
    <t xml:space="preserve">     Cost Item 4</t>
  </si>
  <si>
    <t xml:space="preserve">     Cost Item 5</t>
  </si>
  <si>
    <t xml:space="preserve">     Cost Item 6</t>
  </si>
  <si>
    <t xml:space="preserve">     Cost Item 7</t>
  </si>
  <si>
    <t xml:space="preserve">     Cost Item 8</t>
  </si>
  <si>
    <t>2.0  ANNUAL O&amp;M COST</t>
  </si>
  <si>
    <t>3.0  TOTAL ANNUALIZED COST</t>
  </si>
  <si>
    <t>(b)  This index converts the entered values into values that represent the year of calculated costs.  This index represents inflation from the Year represented by entered costs to the Year represented by calculated costs.  The Calculated column is simply the Entered column times the Cost Index Ratio Column.  See the Cost Guidelines manual for further explanation of the Cost Index Ratio.</t>
  </si>
  <si>
    <t>Discount (or Interest) Rate, annual</t>
  </si>
  <si>
    <t>Initial Cost including Non Annual Recurring Cost in dollars</t>
  </si>
  <si>
    <t xml:space="preserve">      Initial Cost including Non Annual Recurring Cost</t>
  </si>
  <si>
    <t>This is a residential irrigation audit in Hillsborough County.</t>
  </si>
  <si>
    <t>Grace Johns</t>
  </si>
  <si>
    <t>Hazen and Sawyer</t>
  </si>
  <si>
    <t>gjohns@hazenandsawyer.com</t>
  </si>
  <si>
    <t>(954) 987-0066</t>
  </si>
  <si>
    <t>Summary of Water Conservation Project Costs and Benefits</t>
  </si>
  <si>
    <t>Summary of Project Cost and Benefit Estimates</t>
  </si>
  <si>
    <t>Annual and between 0 and 1</t>
  </si>
  <si>
    <t>Project 1 Water Conservation</t>
  </si>
  <si>
    <t>Default Values</t>
  </si>
  <si>
    <t>Service Life for Selected Water Project and Conservation Option Components</t>
  </si>
  <si>
    <t>Component Type</t>
  </si>
  <si>
    <t>Service Life in Years</t>
  </si>
  <si>
    <t>Notes</t>
  </si>
  <si>
    <t xml:space="preserve">Water Conveyance Systems (including pipelines, collection and distribution systems, interceptors, force mains, drop shafts, tunnels, spillways. etc) </t>
  </si>
  <si>
    <t>Other Structures (including buildings, concrete tankage, pumping station structures, and site improvements, etc.)</t>
  </si>
  <si>
    <t>Useful life is about 40 years but use 30 years when calculating annual capital cost</t>
  </si>
  <si>
    <t>Process and auxiliary equipment (including treatment equipment such as clarifier mechanisms and filters, steel process tankage, chemical storage facilities, standby electrical generating equipment, pumps and motors, instrumentation and control facilities, mechanical equipment such as compressors, aeration systems, chlorinators, other electrical equipment in regular service, etc.)</t>
  </si>
  <si>
    <t>Water Control Structures</t>
  </si>
  <si>
    <t xml:space="preserve">   Concrete</t>
  </si>
  <si>
    <t xml:space="preserve">   Metal</t>
  </si>
  <si>
    <t xml:space="preserve">      Temporary</t>
  </si>
  <si>
    <t xml:space="preserve">      Permanent</t>
  </si>
  <si>
    <t>Pipe (PVC)</t>
  </si>
  <si>
    <t xml:space="preserve">   Temporary</t>
  </si>
  <si>
    <t xml:space="preserve">   Permanent</t>
  </si>
  <si>
    <t>Tube (HDPE)</t>
  </si>
  <si>
    <t xml:space="preserve">    Temporary</t>
  </si>
  <si>
    <t xml:space="preserve">    Permanent</t>
  </si>
  <si>
    <t>Deep Wells</t>
  </si>
  <si>
    <t xml:space="preserve">   Drilling and Casting</t>
  </si>
  <si>
    <t>Power Units</t>
  </si>
  <si>
    <t xml:space="preserve">   Diesel Engine</t>
  </si>
  <si>
    <t xml:space="preserve">   Electric Motor</t>
  </si>
  <si>
    <t xml:space="preserve">   Gasoline Engine</t>
  </si>
  <si>
    <t xml:space="preserve">      Air-cooled</t>
  </si>
  <si>
    <t xml:space="preserve">      Water-cooled</t>
  </si>
  <si>
    <t xml:space="preserve">   Propane Engine</t>
  </si>
  <si>
    <t>Shallow Wells</t>
  </si>
  <si>
    <t xml:space="preserve">   Power Units</t>
  </si>
  <si>
    <t xml:space="preserve">     Diesel Engine</t>
  </si>
  <si>
    <t xml:space="preserve">     Electric Motor</t>
  </si>
  <si>
    <t xml:space="preserve">     Gasoline Engine</t>
  </si>
  <si>
    <t xml:space="preserve">         Air-cooled</t>
  </si>
  <si>
    <t xml:space="preserve">         Water-cooled</t>
  </si>
  <si>
    <t xml:space="preserve">      Propane Engine</t>
  </si>
  <si>
    <t>Reverse osmosis membranes</t>
  </si>
  <si>
    <t>Pumps</t>
  </si>
  <si>
    <t xml:space="preserve">   Centrifugal</t>
  </si>
  <si>
    <t xml:space="preserve">   Turbine</t>
  </si>
  <si>
    <t xml:space="preserve">      Bowls</t>
  </si>
  <si>
    <t xml:space="preserve">      Column</t>
  </si>
  <si>
    <t>Control and auxiliary equipment including treatment equipment such as filters, instrumentation and control components, and other electrical equipment in regular service, etc.</t>
  </si>
  <si>
    <t>H-axis washing machines</t>
  </si>
  <si>
    <t>Soil Moisture Sensor</t>
  </si>
  <si>
    <t>Plumbing Retrofit Kits</t>
  </si>
  <si>
    <t>ULV Toilets</t>
  </si>
  <si>
    <t>Waterless urinal</t>
  </si>
  <si>
    <t>ULV urinal</t>
  </si>
  <si>
    <t>Water efficient landscape and irrigation systems</t>
  </si>
  <si>
    <t>Alternative onsite irrigation</t>
  </si>
  <si>
    <t>Residential water use survey</t>
  </si>
  <si>
    <t>ICI water use survey</t>
  </si>
  <si>
    <t>Large landscape survey</t>
  </si>
  <si>
    <t>Water Conservation Option Components</t>
  </si>
  <si>
    <t>Water Supply Project Components</t>
  </si>
  <si>
    <t>ET Monitoring Station</t>
  </si>
  <si>
    <t>Discount (or Interest) Rate - Annual (a)</t>
  </si>
  <si>
    <t>(a)  This value is found at: http://www.economics.nrcs.usda.gov/cost/priceindexes/rates.html.</t>
  </si>
  <si>
    <t>1.0 INITIAL COST AND NON-ANNUAL RECURRING COST</t>
  </si>
  <si>
    <t>Total Initial and Non-Annual Recurring Cost</t>
  </si>
  <si>
    <t>Total Initial and Non-Annual Recurring Cost per 1,000 Gallons</t>
  </si>
  <si>
    <t>Total Annualized Capital, Recurring and O&amp;M Cost per 1,000 Gallons</t>
  </si>
  <si>
    <t>Brief Project Description &amp; Comments (put in box below)</t>
  </si>
  <si>
    <t>Water Conservation Option</t>
  </si>
  <si>
    <t>Description and Overall Comments</t>
  </si>
</sst>
</file>

<file path=xl/styles.xml><?xml version="1.0" encoding="utf-8"?>
<styleSheet xmlns="http://schemas.openxmlformats.org/spreadsheetml/2006/main">
  <numFmts count="3">
    <numFmt numFmtId="164" formatCode="&quot;$&quot;#,##0"/>
    <numFmt numFmtId="165" formatCode="0.0"/>
    <numFmt numFmtId="166" formatCode="&quot;$&quot;#,##0.000"/>
  </numFmts>
  <fonts count="11">
    <font>
      <sz val="11"/>
      <color theme="1"/>
      <name val="Calibri"/>
      <family val="2"/>
      <scheme val="minor"/>
    </font>
    <font>
      <sz val="11"/>
      <color rgb="FF006100"/>
      <name val="Calibri"/>
      <family val="2"/>
      <scheme val="minor"/>
    </font>
    <font>
      <b/>
      <sz val="11"/>
      <color theme="1"/>
      <name val="Calibri"/>
      <family val="2"/>
      <scheme val="minor"/>
    </font>
    <font>
      <sz val="11"/>
      <color theme="1"/>
      <name val="Arial"/>
      <family val="2"/>
    </font>
    <font>
      <sz val="11"/>
      <name val="Arial"/>
      <family val="2"/>
    </font>
    <font>
      <b/>
      <sz val="11"/>
      <color theme="1"/>
      <name val="Arial"/>
      <family val="2"/>
    </font>
    <font>
      <b/>
      <sz val="12"/>
      <color theme="1"/>
      <name val="Arial"/>
      <family val="2"/>
    </font>
    <font>
      <sz val="11"/>
      <name val="Calibri"/>
      <family val="2"/>
      <scheme val="minor"/>
    </font>
    <font>
      <b/>
      <sz val="11"/>
      <color rgb="FF000000"/>
      <name val="Arial"/>
      <family val="2"/>
    </font>
    <font>
      <sz val="11"/>
      <color rgb="FF000000"/>
      <name val="Arial"/>
      <family val="2"/>
    </font>
    <font>
      <b/>
      <sz val="11"/>
      <color rgb="FF7030A0"/>
      <name val="Arial"/>
      <family val="2"/>
    </font>
  </fonts>
  <fills count="6">
    <fill>
      <patternFill patternType="none"/>
    </fill>
    <fill>
      <patternFill patternType="gray125"/>
    </fill>
    <fill>
      <patternFill patternType="solid">
        <fgColor rgb="FFC6EFCE"/>
      </patternFill>
    </fill>
    <fill>
      <patternFill patternType="lightGray"/>
    </fill>
    <fill>
      <patternFill patternType="solid">
        <fgColor theme="1"/>
        <bgColor indexed="64"/>
      </patternFill>
    </fill>
    <fill>
      <patternFill patternType="solid">
        <fgColor indexed="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 fillId="2" borderId="0" applyNumberFormat="0" applyBorder="0" applyAlignment="0" applyProtection="0"/>
  </cellStyleXfs>
  <cellXfs count="117">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left" wrapText="1"/>
    </xf>
    <xf numFmtId="0" fontId="4" fillId="2" borderId="1" xfId="1" applyFont="1" applyBorder="1"/>
    <xf numFmtId="0" fontId="3" fillId="0" borderId="1" xfId="0" applyFont="1" applyBorder="1"/>
    <xf numFmtId="0" fontId="5" fillId="0" borderId="1" xfId="0" applyFont="1" applyBorder="1" applyAlignment="1">
      <alignment horizontal="center" wrapText="1"/>
    </xf>
    <xf numFmtId="0" fontId="4" fillId="2" borderId="1" xfId="1" applyFont="1" applyBorder="1" applyAlignment="1">
      <alignment horizontal="center"/>
    </xf>
    <xf numFmtId="0" fontId="3" fillId="3" borderId="1" xfId="0" applyFont="1" applyFill="1" applyBorder="1"/>
    <xf numFmtId="0" fontId="3" fillId="0" borderId="1" xfId="0" applyFont="1" applyBorder="1" applyAlignment="1">
      <alignment horizontal="center"/>
    </xf>
    <xf numFmtId="164" fontId="4" fillId="2" borderId="1" xfId="1" applyNumberFormat="1" applyFont="1" applyBorder="1"/>
    <xf numFmtId="164" fontId="4" fillId="0" borderId="1" xfId="0" applyNumberFormat="1" applyFont="1" applyBorder="1"/>
    <xf numFmtId="164" fontId="3" fillId="0" borderId="1" xfId="0" applyNumberFormat="1" applyFont="1" applyBorder="1"/>
    <xf numFmtId="0" fontId="5" fillId="0" borderId="1" xfId="0" applyFont="1" applyBorder="1"/>
    <xf numFmtId="164" fontId="5" fillId="0" borderId="1" xfId="0" applyNumberFormat="1" applyFont="1" applyBorder="1"/>
    <xf numFmtId="2" fontId="4" fillId="2" borderId="1" xfId="1" applyNumberFormat="1" applyFont="1" applyBorder="1" applyAlignment="1">
      <alignment horizontal="center"/>
    </xf>
    <xf numFmtId="165" fontId="4" fillId="2" borderId="1" xfId="1" applyNumberFormat="1" applyFont="1" applyBorder="1" applyAlignment="1">
      <alignment horizontal="center"/>
    </xf>
    <xf numFmtId="0" fontId="4" fillId="2" borderId="1" xfId="1" applyFont="1" applyBorder="1" applyAlignment="1"/>
    <xf numFmtId="0" fontId="3" fillId="0" borderId="1" xfId="0" applyFont="1" applyBorder="1" applyAlignment="1"/>
    <xf numFmtId="0" fontId="3" fillId="5" borderId="1" xfId="0" applyFont="1" applyFill="1" applyBorder="1" applyAlignment="1">
      <alignment wrapText="1"/>
    </xf>
    <xf numFmtId="0" fontId="3" fillId="4" borderId="1" xfId="0" applyFont="1" applyFill="1" applyBorder="1"/>
    <xf numFmtId="0" fontId="4" fillId="2" borderId="5" xfId="1" applyFont="1" applyBorder="1" applyAlignment="1">
      <alignment horizontal="center"/>
    </xf>
    <xf numFmtId="0" fontId="3" fillId="3" borderId="5" xfId="0" applyFont="1" applyFill="1" applyBorder="1"/>
    <xf numFmtId="0" fontId="3" fillId="0" borderId="5" xfId="0" applyFont="1" applyBorder="1" applyAlignment="1">
      <alignment horizontal="center"/>
    </xf>
    <xf numFmtId="0" fontId="6" fillId="0" borderId="4" xfId="0" applyFont="1" applyBorder="1" applyAlignment="1">
      <alignment horizontal="left"/>
    </xf>
    <xf numFmtId="0" fontId="5" fillId="0" borderId="4" xfId="0" applyFont="1" applyBorder="1" applyAlignment="1">
      <alignment horizontal="center"/>
    </xf>
    <xf numFmtId="0" fontId="5" fillId="0" borderId="4" xfId="0" applyFont="1" applyBorder="1" applyAlignment="1">
      <alignment horizontal="center" wrapText="1"/>
    </xf>
    <xf numFmtId="166" fontId="5" fillId="0" borderId="1" xfId="0" applyNumberFormat="1" applyFont="1" applyBorder="1"/>
    <xf numFmtId="0" fontId="3" fillId="0" borderId="0" xfId="0" applyFont="1"/>
    <xf numFmtId="0" fontId="3" fillId="0" borderId="1" xfId="0" applyFont="1" applyFill="1" applyBorder="1"/>
    <xf numFmtId="166" fontId="3" fillId="0" borderId="1" xfId="0" applyNumberFormat="1" applyFont="1" applyBorder="1"/>
    <xf numFmtId="0" fontId="5" fillId="0" borderId="0" xfId="0" applyFont="1"/>
    <xf numFmtId="0" fontId="5" fillId="0" borderId="0" xfId="0" applyFont="1" applyAlignment="1">
      <alignment wrapText="1"/>
    </xf>
    <xf numFmtId="0" fontId="3" fillId="0" borderId="0" xfId="0" quotePrefix="1" applyFont="1"/>
    <xf numFmtId="0" fontId="3" fillId="0" borderId="0" xfId="0" applyFont="1" applyAlignment="1">
      <alignment wrapText="1"/>
    </xf>
    <xf numFmtId="0" fontId="3" fillId="0" borderId="1" xfId="0" applyFont="1" applyBorder="1" applyAlignment="1">
      <alignment horizontal="right"/>
    </xf>
    <xf numFmtId="0" fontId="3" fillId="0" borderId="1" xfId="0" applyFont="1" applyBorder="1" applyAlignment="1">
      <alignment horizontal="center" wrapText="1"/>
    </xf>
    <xf numFmtId="0" fontId="3" fillId="0" borderId="1" xfId="0" applyFont="1" applyBorder="1" applyAlignment="1">
      <alignment wrapText="1"/>
    </xf>
    <xf numFmtId="0" fontId="3" fillId="0" borderId="0" xfId="0" applyFont="1" applyAlignment="1">
      <alignment horizontal="left" wrapText="1"/>
    </xf>
    <xf numFmtId="0" fontId="5" fillId="0" borderId="1" xfId="0" applyFont="1" applyFill="1" applyBorder="1"/>
    <xf numFmtId="49" fontId="3" fillId="0" borderId="1" xfId="0" applyNumberFormat="1" applyFont="1" applyBorder="1" applyAlignment="1">
      <alignment horizontal="center"/>
    </xf>
    <xf numFmtId="0" fontId="5" fillId="0" borderId="4" xfId="0" applyFont="1" applyFill="1" applyBorder="1" applyAlignment="1">
      <alignment horizontal="center" wrapText="1"/>
    </xf>
    <xf numFmtId="0" fontId="5" fillId="0" borderId="0" xfId="0" applyFont="1" applyAlignment="1">
      <alignment horizontal="right"/>
    </xf>
    <xf numFmtId="0" fontId="5" fillId="0" borderId="9" xfId="0" applyFont="1" applyBorder="1"/>
    <xf numFmtId="0" fontId="0" fillId="0" borderId="13" xfId="0" applyBorder="1"/>
    <xf numFmtId="0" fontId="4" fillId="2" borderId="1" xfId="1" applyFont="1" applyBorder="1" applyAlignment="1">
      <alignment wrapText="1"/>
    </xf>
    <xf numFmtId="0" fontId="3" fillId="0" borderId="1" xfId="0" applyFont="1" applyBorder="1" applyAlignment="1">
      <alignment wrapText="1"/>
    </xf>
    <xf numFmtId="0" fontId="3" fillId="0" borderId="1" xfId="0" applyFont="1" applyBorder="1" applyAlignment="1">
      <alignment horizontal="left" wrapText="1"/>
    </xf>
    <xf numFmtId="166" fontId="3" fillId="0" borderId="1" xfId="0" applyNumberFormat="1" applyFont="1" applyBorder="1" applyAlignment="1">
      <alignment horizontal="right"/>
    </xf>
    <xf numFmtId="166" fontId="5" fillId="0" borderId="1" xfId="0" applyNumberFormat="1" applyFont="1" applyBorder="1" applyAlignment="1">
      <alignment horizontal="right"/>
    </xf>
    <xf numFmtId="0" fontId="7" fillId="2" borderId="1" xfId="1" applyFont="1" applyBorder="1"/>
    <xf numFmtId="0" fontId="6" fillId="0" borderId="1" xfId="0" applyFont="1" applyBorder="1"/>
    <xf numFmtId="49" fontId="3" fillId="0" borderId="4" xfId="0" applyNumberFormat="1" applyFont="1" applyBorder="1" applyAlignment="1">
      <alignment horizontal="center"/>
    </xf>
    <xf numFmtId="0" fontId="3" fillId="0" borderId="5" xfId="0" applyFont="1" applyBorder="1" applyAlignment="1">
      <alignment horizontal="left"/>
    </xf>
    <xf numFmtId="0" fontId="5" fillId="0" borderId="1" xfId="0" applyFont="1" applyBorder="1" applyAlignment="1">
      <alignment wrapText="1"/>
    </xf>
    <xf numFmtId="0" fontId="3" fillId="0" borderId="1" xfId="0" applyFont="1" applyBorder="1" applyAlignment="1">
      <alignment horizontal="left"/>
    </xf>
    <xf numFmtId="166" fontId="5" fillId="0" borderId="1" xfId="0" applyNumberFormat="1" applyFont="1" applyFill="1" applyBorder="1"/>
    <xf numFmtId="166" fontId="3" fillId="0" borderId="0" xfId="0" applyNumberFormat="1" applyFont="1"/>
    <xf numFmtId="0" fontId="5" fillId="0" borderId="6" xfId="0" applyFont="1" applyBorder="1" applyAlignment="1">
      <alignment wrapText="1"/>
    </xf>
    <xf numFmtId="0" fontId="5" fillId="0" borderId="0" xfId="0" applyFont="1" applyBorder="1" applyAlignment="1">
      <alignment wrapText="1"/>
    </xf>
    <xf numFmtId="0" fontId="3" fillId="0" borderId="6" xfId="0" applyFont="1" applyBorder="1" applyAlignment="1">
      <alignment horizontal="left" wrapText="1"/>
    </xf>
    <xf numFmtId="0" fontId="3" fillId="0" borderId="0" xfId="0" applyFont="1" applyBorder="1" applyAlignment="1">
      <alignment horizontal="left" wrapText="1"/>
    </xf>
    <xf numFmtId="0" fontId="0" fillId="0" borderId="14" xfId="0" applyBorder="1"/>
    <xf numFmtId="0" fontId="3" fillId="0" borderId="1" xfId="0" applyFont="1" applyFill="1" applyBorder="1" applyAlignment="1">
      <alignment wrapText="1"/>
    </xf>
    <xf numFmtId="0" fontId="4" fillId="2" borderId="0" xfId="1" applyFont="1"/>
    <xf numFmtId="0" fontId="3" fillId="3" borderId="6" xfId="0" applyFont="1" applyFill="1" applyBorder="1"/>
    <xf numFmtId="0" fontId="3" fillId="3" borderId="8" xfId="0" applyFont="1" applyFill="1" applyBorder="1"/>
    <xf numFmtId="0" fontId="3" fillId="5" borderId="6" xfId="0" applyFont="1" applyFill="1" applyBorder="1"/>
    <xf numFmtId="0" fontId="3" fillId="5" borderId="0" xfId="0" applyFont="1" applyFill="1" applyBorder="1"/>
    <xf numFmtId="0" fontId="3" fillId="3" borderId="9" xfId="0" applyFont="1" applyFill="1" applyBorder="1"/>
    <xf numFmtId="0" fontId="3" fillId="3" borderId="10" xfId="0" applyFont="1" applyFill="1" applyBorder="1"/>
    <xf numFmtId="0" fontId="0" fillId="3" borderId="8" xfId="0" applyFill="1" applyBorder="1"/>
    <xf numFmtId="166" fontId="3" fillId="3" borderId="10" xfId="0" applyNumberFormat="1" applyFont="1" applyFill="1" applyBorder="1"/>
    <xf numFmtId="0" fontId="3" fillId="0" borderId="1" xfId="0" applyFont="1" applyBorder="1" applyAlignment="1">
      <alignment wrapText="1"/>
    </xf>
    <xf numFmtId="0" fontId="8" fillId="0" borderId="1" xfId="0" applyFont="1" applyBorder="1" applyAlignment="1">
      <alignment horizontal="left"/>
    </xf>
    <xf numFmtId="0" fontId="8" fillId="0" borderId="1" xfId="0" applyFont="1" applyBorder="1" applyAlignment="1">
      <alignment horizontal="center"/>
    </xf>
    <xf numFmtId="0" fontId="5" fillId="0" borderId="1" xfId="0" applyFont="1" applyBorder="1" applyAlignment="1">
      <alignment horizontal="center"/>
    </xf>
    <xf numFmtId="0" fontId="9" fillId="0" borderId="1" xfId="0" applyFont="1" applyBorder="1" applyAlignment="1">
      <alignment horizontal="left" wrapText="1"/>
    </xf>
    <xf numFmtId="0" fontId="9" fillId="0" borderId="1" xfId="0" applyFont="1" applyBorder="1" applyAlignment="1">
      <alignment horizontal="center" wrapText="1"/>
    </xf>
    <xf numFmtId="0" fontId="9" fillId="0" borderId="1" xfId="0" applyFont="1" applyBorder="1" applyAlignment="1">
      <alignment horizontal="center"/>
    </xf>
    <xf numFmtId="0" fontId="10" fillId="0" borderId="1" xfId="0" applyFont="1" applyBorder="1" applyAlignment="1">
      <alignment horizontal="left"/>
    </xf>
    <xf numFmtId="0" fontId="0" fillId="0" borderId="3" xfId="0" applyBorder="1" applyAlignment="1">
      <alignment wrapText="1"/>
    </xf>
    <xf numFmtId="0" fontId="0" fillId="0" borderId="7" xfId="0" applyBorder="1" applyAlignment="1">
      <alignment wrapText="1"/>
    </xf>
    <xf numFmtId="0" fontId="5" fillId="0" borderId="2" xfId="0" applyFont="1" applyBorder="1" applyAlignment="1">
      <alignment horizontal="left"/>
    </xf>
    <xf numFmtId="0" fontId="5" fillId="0" borderId="15" xfId="0" applyFont="1" applyBorder="1" applyAlignment="1">
      <alignment horizontal="left"/>
    </xf>
    <xf numFmtId="0" fontId="0" fillId="0" borderId="16" xfId="0" applyBorder="1" applyAlignment="1"/>
    <xf numFmtId="0" fontId="0" fillId="0" borderId="17" xfId="0" applyBorder="1" applyAlignment="1"/>
    <xf numFmtId="0" fontId="0" fillId="0" borderId="3" xfId="0" applyBorder="1" applyAlignment="1"/>
    <xf numFmtId="0" fontId="0" fillId="0" borderId="7" xfId="0" applyBorder="1" applyAlignment="1"/>
    <xf numFmtId="49" fontId="5" fillId="0" borderId="1" xfId="0" applyNumberFormat="1" applyFont="1" applyBorder="1" applyAlignment="1">
      <alignment horizontal="center"/>
    </xf>
    <xf numFmtId="0" fontId="3" fillId="0" borderId="1" xfId="0" applyFont="1" applyBorder="1" applyAlignment="1">
      <alignment wrapText="1"/>
    </xf>
    <xf numFmtId="0" fontId="4" fillId="2" borderId="1" xfId="1" applyFont="1" applyBorder="1" applyAlignment="1">
      <alignment wrapText="1"/>
    </xf>
    <xf numFmtId="0" fontId="3" fillId="5" borderId="1" xfId="0" applyFont="1" applyFill="1" applyBorder="1" applyAlignment="1">
      <alignment wrapText="1"/>
    </xf>
    <xf numFmtId="0" fontId="8" fillId="0" borderId="0" xfId="0" applyFont="1" applyAlignment="1">
      <alignment horizontal="center"/>
    </xf>
    <xf numFmtId="0" fontId="8" fillId="0" borderId="13" xfId="0" applyFont="1" applyBorder="1" applyAlignment="1">
      <alignment horizontal="center"/>
    </xf>
    <xf numFmtId="0" fontId="3" fillId="0" borderId="1" xfId="0" applyFont="1" applyBorder="1" applyAlignment="1">
      <alignment wrapText="1"/>
    </xf>
    <xf numFmtId="0" fontId="3" fillId="0" borderId="1" xfId="0" applyFont="1" applyFill="1" applyBorder="1" applyAlignment="1">
      <alignment horizontal="left" wrapText="1"/>
    </xf>
    <xf numFmtId="0" fontId="3" fillId="0" borderId="1" xfId="0" applyFont="1" applyBorder="1" applyAlignment="1">
      <alignment horizontal="left"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4" fillId="2" borderId="1" xfId="1" applyFont="1" applyBorder="1" applyAlignment="1">
      <alignment wrapText="1"/>
    </xf>
    <xf numFmtId="0" fontId="5" fillId="0" borderId="2" xfId="0" applyFont="1" applyBorder="1" applyAlignment="1">
      <alignment horizontal="center" wrapText="1"/>
    </xf>
    <xf numFmtId="0" fontId="2" fillId="0" borderId="7" xfId="0" applyFont="1" applyBorder="1" applyAlignment="1">
      <alignment horizontal="center" wrapText="1"/>
    </xf>
    <xf numFmtId="0" fontId="4" fillId="2" borderId="11" xfId="1" applyFont="1" applyBorder="1" applyAlignment="1">
      <alignment wrapText="1"/>
    </xf>
    <xf numFmtId="0" fontId="4" fillId="2" borderId="12" xfId="1" applyFont="1" applyBorder="1" applyAlignment="1">
      <alignment wrapText="1"/>
    </xf>
    <xf numFmtId="0" fontId="4" fillId="2" borderId="6" xfId="1" applyFont="1" applyBorder="1" applyAlignment="1">
      <alignment wrapText="1"/>
    </xf>
    <xf numFmtId="0" fontId="4" fillId="2" borderId="8" xfId="1"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6" fillId="0" borderId="1" xfId="0" applyFont="1" applyBorder="1" applyAlignment="1">
      <alignment wrapText="1"/>
    </xf>
    <xf numFmtId="0" fontId="0" fillId="0" borderId="1" xfId="0" applyBorder="1" applyAlignment="1">
      <alignment wrapText="1"/>
    </xf>
    <xf numFmtId="0" fontId="5" fillId="0" borderId="1" xfId="0" applyFont="1" applyFill="1" applyBorder="1" applyAlignment="1">
      <alignment horizontal="center" wrapText="1"/>
    </xf>
    <xf numFmtId="0" fontId="0" fillId="0" borderId="4" xfId="0" applyBorder="1" applyAlignment="1">
      <alignment wrapText="1"/>
    </xf>
    <xf numFmtId="0" fontId="6" fillId="0" borderId="1" xfId="0" applyFont="1" applyBorder="1" applyAlignment="1">
      <alignment horizontal="left" wrapText="1"/>
    </xf>
    <xf numFmtId="0" fontId="3" fillId="5" borderId="1" xfId="0" applyFont="1" applyFill="1" applyBorder="1" applyAlignment="1">
      <alignment wrapText="1"/>
    </xf>
  </cellXfs>
  <cellStyles count="2">
    <cellStyle name="Good"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41080-004-HWD\Eng\Cost%20Guidelines%20Model\Model%20V1\RWSP%20Cost%20Estimating%20Guidelines%202015%205_25_10%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1080-004-HWD\Eng\Cost%20Guidelines%20Model\Model%20V2\Cost%20Guidelines%20WATER%20SUPPLY%20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Costs Supply Projects"/>
      <sheetName val="Project Example Number 1"/>
      <sheetName val="Project Ex No 2 Conservation Op"/>
      <sheetName val="Cost of Design etc"/>
      <sheetName val="Validation Lists"/>
    </sheetNames>
    <sheetDataSet>
      <sheetData sheetId="0" refreshError="1"/>
      <sheetData sheetId="1" refreshError="1"/>
      <sheetData sheetId="2"/>
      <sheetData sheetId="3" refreshError="1"/>
      <sheetData sheetId="4">
        <row r="1">
          <cell r="A1" t="str">
            <v>Surface Water / Stormwater</v>
          </cell>
        </row>
        <row r="2">
          <cell r="A2" t="str">
            <v>Reclaimed Water</v>
          </cell>
        </row>
        <row r="3">
          <cell r="A3" t="str">
            <v>Brackish Groundwater Desalination</v>
          </cell>
        </row>
        <row r="4">
          <cell r="A4" t="str">
            <v>Seawater Desalination</v>
          </cell>
        </row>
        <row r="5">
          <cell r="A5" t="str">
            <v>Fresh Groundwater Options</v>
          </cell>
        </row>
        <row r="7">
          <cell r="A7" t="str">
            <v>Yes</v>
          </cell>
        </row>
        <row r="8">
          <cell r="A8" t="str">
            <v>No</v>
          </cell>
        </row>
        <row r="12">
          <cell r="A12" t="str">
            <v>Sum of Itemized Costs</v>
          </cell>
        </row>
        <row r="13">
          <cell r="A13" t="str">
            <v>Percent Markup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Costs Supply Projects"/>
      <sheetName val="Useful Life"/>
      <sheetName val="Project 1"/>
      <sheetName val="Project 1 Cost of Design etc"/>
      <sheetName val="Project 2"/>
      <sheetName val="Project 2 Cost of Design etc"/>
      <sheetName val="Project 3"/>
      <sheetName val="Project 3 Cost of Design etc"/>
      <sheetName val="Project 4"/>
      <sheetName val="Project 4 Cost of Design etc"/>
      <sheetName val="Validation Lists"/>
    </sheetNames>
    <sheetDataSet>
      <sheetData sheetId="0">
        <row r="2">
          <cell r="C2" t="str">
            <v>Project 1 Water Supply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Surface Water / Stormwater</v>
          </cell>
        </row>
        <row r="3">
          <cell r="A3" t="str">
            <v>Reclaimed Water</v>
          </cell>
        </row>
        <row r="4">
          <cell r="A4" t="str">
            <v>Brackish Groundwater Desalination</v>
          </cell>
        </row>
        <row r="5">
          <cell r="A5" t="str">
            <v>Seawater Desalination</v>
          </cell>
        </row>
        <row r="6">
          <cell r="A6" t="str">
            <v>Fresh Groundwater Options</v>
          </cell>
        </row>
        <row r="7">
          <cell r="A7" t="str">
            <v>Yes</v>
          </cell>
        </row>
        <row r="8">
          <cell r="A8" t="str">
            <v>No</v>
          </cell>
        </row>
        <row r="12">
          <cell r="A12" t="str">
            <v>Sum of Itemized Costs</v>
          </cell>
        </row>
        <row r="13">
          <cell r="A13" t="str">
            <v>Percent Markup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24"/>
  <sheetViews>
    <sheetView tabSelected="1" workbookViewId="0">
      <pane xSplit="2" ySplit="2" topLeftCell="C3" activePane="bottomRight" state="frozen"/>
      <selection pane="topRight" activeCell="C1" sqref="C1"/>
      <selection pane="bottomLeft" activeCell="A3" sqref="A3"/>
      <selection pane="bottomRight" activeCell="C3" sqref="C3"/>
    </sheetView>
  </sheetViews>
  <sheetFormatPr defaultRowHeight="15"/>
  <cols>
    <col min="1" max="1" width="6.7109375" customWidth="1"/>
    <col min="2" max="2" width="51.42578125" customWidth="1"/>
    <col min="3" max="20" width="17.7109375" customWidth="1"/>
  </cols>
  <sheetData>
    <row r="1" spans="1:17" ht="30">
      <c r="A1" s="6" t="s">
        <v>22</v>
      </c>
      <c r="B1" s="43" t="s">
        <v>53</v>
      </c>
      <c r="C1" s="44"/>
    </row>
    <row r="2" spans="1:17" ht="30">
      <c r="A2" s="89" t="s">
        <v>23</v>
      </c>
      <c r="B2" s="13" t="s">
        <v>0</v>
      </c>
      <c r="C2" s="6" t="str">
        <f>'Project 1'!$C$2</f>
        <v>Project 1 Water Conservation</v>
      </c>
      <c r="D2" s="6">
        <f>'Project 2'!$C$2</f>
        <v>0</v>
      </c>
      <c r="E2" s="6">
        <f>'Project 3'!$C$2</f>
        <v>0</v>
      </c>
      <c r="F2" s="6">
        <f>'Project 4'!$C$2</f>
        <v>0</v>
      </c>
      <c r="G2" s="6">
        <f>'Project 5'!$C$2</f>
        <v>0</v>
      </c>
      <c r="H2" s="6">
        <f>'Project 6'!$C$2</f>
        <v>0</v>
      </c>
      <c r="I2" s="6">
        <f>'Project 7'!$C$2</f>
        <v>0</v>
      </c>
      <c r="J2" s="6">
        <f>'Project 8'!$C$2</f>
        <v>0</v>
      </c>
      <c r="K2" s="6">
        <f>'Project 9'!$C$2</f>
        <v>0</v>
      </c>
      <c r="L2" s="6">
        <f>'Project 10'!$C$2</f>
        <v>0</v>
      </c>
      <c r="M2" s="6">
        <f>'Project 11'!$C$2</f>
        <v>0</v>
      </c>
      <c r="N2" s="6">
        <f>'Project 12'!$C$2</f>
        <v>0</v>
      </c>
      <c r="O2" s="6">
        <f>'Project 13'!$C$2</f>
        <v>0</v>
      </c>
      <c r="P2" s="6">
        <f>'Project 14'!$C$2</f>
        <v>0</v>
      </c>
      <c r="Q2" s="6">
        <f>'Project 15'!$C$2</f>
        <v>0</v>
      </c>
    </row>
    <row r="3" spans="1:17" ht="49.5" customHeight="1">
      <c r="A3" s="40">
        <f>A2+1</f>
        <v>2</v>
      </c>
      <c r="B3" s="5" t="s">
        <v>1</v>
      </c>
      <c r="C3" s="36" t="str">
        <f>'Project 1'!$C$3</f>
        <v>Water Conservation Option</v>
      </c>
      <c r="D3" s="36" t="str">
        <f>'Project 2'!$C$3</f>
        <v>Water Conservation Option</v>
      </c>
      <c r="E3" s="36" t="str">
        <f>'Project 3'!$C$3</f>
        <v>Water Conservation Option</v>
      </c>
      <c r="F3" s="36" t="str">
        <f>'Project 4'!$C$3</f>
        <v>Water Conservation Option</v>
      </c>
      <c r="G3" s="36" t="str">
        <f>'Project 5'!$C$3</f>
        <v>Water Conservation Option</v>
      </c>
      <c r="H3" s="36" t="str">
        <f>'Project 6'!$C$3</f>
        <v>Water Conservation Option</v>
      </c>
      <c r="I3" s="36" t="str">
        <f>'Project 7'!$C$3</f>
        <v>Water Conservation Option</v>
      </c>
      <c r="J3" s="36" t="str">
        <f>'Project 8'!$C$3</f>
        <v>Water Conservation Option</v>
      </c>
      <c r="K3" s="36" t="str">
        <f>'Project 9'!$C$3</f>
        <v>Water Conservation Option</v>
      </c>
      <c r="L3" s="36" t="str">
        <f>'Project 10'!$C$3</f>
        <v>Water Conservation Option</v>
      </c>
      <c r="M3" s="36" t="str">
        <f>'Project 11'!$C$3</f>
        <v>Water Conservation Option</v>
      </c>
      <c r="N3" s="36" t="str">
        <f>'Project 12'!$C$3</f>
        <v>Water Conservation Option</v>
      </c>
      <c r="O3" s="36" t="str">
        <f>'Project 13'!$C$3</f>
        <v>Water Conservation Option</v>
      </c>
      <c r="P3" s="36" t="str">
        <f>'Project 14'!$C$3</f>
        <v>Water Conservation Option</v>
      </c>
      <c r="Q3" s="36" t="str">
        <f>'Project 15'!$C$3</f>
        <v>Water Conservation Option</v>
      </c>
    </row>
    <row r="4" spans="1:17">
      <c r="A4" s="40">
        <f t="shared" ref="A4:A24" si="0">A3+1</f>
        <v>3</v>
      </c>
      <c r="B4" s="22"/>
      <c r="C4" s="22"/>
      <c r="D4" s="22"/>
      <c r="E4" s="22"/>
      <c r="F4" s="22"/>
      <c r="G4" s="22"/>
      <c r="H4" s="22"/>
      <c r="I4" s="22"/>
      <c r="J4" s="22"/>
      <c r="K4" s="22"/>
      <c r="L4" s="22"/>
      <c r="M4" s="22"/>
      <c r="N4" s="22"/>
      <c r="O4" s="22"/>
      <c r="P4" s="22"/>
      <c r="Q4" s="22"/>
    </row>
    <row r="5" spans="1:17">
      <c r="A5" s="40">
        <f t="shared" si="0"/>
        <v>4</v>
      </c>
      <c r="B5" s="22"/>
      <c r="C5" s="22"/>
      <c r="D5" s="22"/>
      <c r="E5" s="22"/>
      <c r="F5" s="22"/>
      <c r="G5" s="22"/>
      <c r="H5" s="22"/>
      <c r="I5" s="22"/>
      <c r="J5" s="22"/>
      <c r="K5" s="22"/>
      <c r="L5" s="22"/>
      <c r="M5" s="22"/>
      <c r="N5" s="22"/>
      <c r="O5" s="22"/>
      <c r="P5" s="22"/>
      <c r="Q5" s="22"/>
    </row>
    <row r="6" spans="1:17">
      <c r="A6" s="40">
        <f t="shared" si="0"/>
        <v>5</v>
      </c>
      <c r="B6" s="5" t="s">
        <v>18</v>
      </c>
      <c r="C6" s="35">
        <f>'Project 1'!$D$4</f>
        <v>25</v>
      </c>
      <c r="D6" s="35">
        <f>'Project 2'!$D$4</f>
        <v>0</v>
      </c>
      <c r="E6" s="35">
        <f>'Project 3'!$D$4</f>
        <v>0</v>
      </c>
      <c r="F6" s="35">
        <f>'Project 4'!$D$4</f>
        <v>0</v>
      </c>
      <c r="G6" s="35">
        <f>'Project 5'!$D$4</f>
        <v>0</v>
      </c>
      <c r="H6" s="35">
        <f>'Project 6'!$D$4</f>
        <v>0</v>
      </c>
      <c r="I6" s="35">
        <f>'Project 7'!$D$4</f>
        <v>0</v>
      </c>
      <c r="J6" s="35">
        <f>'Project 8'!$D$4</f>
        <v>0</v>
      </c>
      <c r="K6" s="35">
        <f>'Project 9'!$D$4</f>
        <v>0</v>
      </c>
      <c r="L6" s="35">
        <f>'Project 10'!$D$4</f>
        <v>0</v>
      </c>
      <c r="M6" s="35">
        <f>'Project 11'!$D$4</f>
        <v>0</v>
      </c>
      <c r="N6" s="35">
        <f>'Project 12'!$D$4</f>
        <v>0</v>
      </c>
      <c r="O6" s="35">
        <f>'Project 13'!$D$4</f>
        <v>0</v>
      </c>
      <c r="P6" s="35">
        <f>'Project 14'!$D$4</f>
        <v>0</v>
      </c>
      <c r="Q6" s="35">
        <f>'Project 15'!$D$4</f>
        <v>0</v>
      </c>
    </row>
    <row r="7" spans="1:17">
      <c r="A7" s="40">
        <f t="shared" si="0"/>
        <v>6</v>
      </c>
      <c r="B7" s="5" t="s">
        <v>2</v>
      </c>
      <c r="C7" s="5">
        <f>'Project 1'!$G$8</f>
        <v>2015</v>
      </c>
      <c r="D7" s="5">
        <f>'Project 2'!$G$8</f>
        <v>0</v>
      </c>
      <c r="E7" s="5">
        <f>'Project 3'!$G$8</f>
        <v>0</v>
      </c>
      <c r="F7" s="5">
        <f>'Project 4'!$G$8</f>
        <v>0</v>
      </c>
      <c r="G7" s="5">
        <f>'Project 5'!$G$8</f>
        <v>0</v>
      </c>
      <c r="H7" s="5">
        <f>'Project 6'!$G$8</f>
        <v>0</v>
      </c>
      <c r="I7" s="5">
        <f>'Project 7'!$G$8</f>
        <v>0</v>
      </c>
      <c r="J7" s="5">
        <f>'Project 8'!$G$8</f>
        <v>0</v>
      </c>
      <c r="K7" s="5">
        <f>'Project 9'!$G$8</f>
        <v>0</v>
      </c>
      <c r="L7" s="5">
        <f>'Project 10'!$G$8</f>
        <v>0</v>
      </c>
      <c r="M7" s="5">
        <f>'Project 11'!$G$8</f>
        <v>0</v>
      </c>
      <c r="N7" s="5">
        <f>'Project 12'!$G$8</f>
        <v>0</v>
      </c>
      <c r="O7" s="5">
        <f>'Project 13'!$G$8</f>
        <v>0</v>
      </c>
      <c r="P7" s="5">
        <f>'Project 14'!$G$8</f>
        <v>0</v>
      </c>
      <c r="Q7" s="5">
        <f>'Project 15'!$G$8</f>
        <v>0</v>
      </c>
    </row>
    <row r="8" spans="1:17">
      <c r="A8" s="40">
        <f t="shared" si="0"/>
        <v>7</v>
      </c>
      <c r="B8" s="47" t="s">
        <v>45</v>
      </c>
      <c r="C8" s="37">
        <f>'Project 1'!$D$5</f>
        <v>4.3749999999999997E-2</v>
      </c>
      <c r="D8" s="46">
        <f>'Project 2'!$D$5</f>
        <v>0</v>
      </c>
      <c r="E8" s="46">
        <f>'Project 3'!$D$5</f>
        <v>0</v>
      </c>
      <c r="F8" s="46">
        <f>'Project 4'!$D$5</f>
        <v>0</v>
      </c>
      <c r="G8" s="90">
        <f>'Project 5'!$D$5</f>
        <v>0</v>
      </c>
      <c r="H8" s="90">
        <f>'Project 6'!$D$5</f>
        <v>0</v>
      </c>
      <c r="I8" s="90">
        <f>'Project 7'!$D$5</f>
        <v>0</v>
      </c>
      <c r="J8" s="90">
        <f>'Project 8'!$D$5</f>
        <v>0</v>
      </c>
      <c r="K8" s="90">
        <f>'Project 9'!$D$5</f>
        <v>0</v>
      </c>
      <c r="L8" s="90">
        <f>'Project 10'!$D$5</f>
        <v>0</v>
      </c>
      <c r="M8" s="90">
        <f>'Project 11'!$D$5</f>
        <v>0</v>
      </c>
      <c r="N8" s="90">
        <f>'Project 12'!$D$5</f>
        <v>0</v>
      </c>
      <c r="O8" s="90">
        <f>'Project 13'!$D$5</f>
        <v>0</v>
      </c>
      <c r="P8" s="90">
        <f>'Project 14'!$D$5</f>
        <v>0</v>
      </c>
      <c r="Q8" s="90">
        <f>'Project 15'!$D$5</f>
        <v>0</v>
      </c>
    </row>
    <row r="9" spans="1:17" ht="29.25">
      <c r="A9" s="40">
        <f t="shared" si="0"/>
        <v>8</v>
      </c>
      <c r="B9" s="46" t="s">
        <v>46</v>
      </c>
      <c r="C9" s="12">
        <f>'Project 1'!$D$17</f>
        <v>10815200</v>
      </c>
      <c r="D9" s="12">
        <f>'Project 2'!$D$17</f>
        <v>0</v>
      </c>
      <c r="E9" s="12">
        <f>'Project 3'!$D$17</f>
        <v>0</v>
      </c>
      <c r="F9" s="12">
        <f>'Project 4'!$D$17</f>
        <v>0</v>
      </c>
      <c r="G9" s="12">
        <f>'Project 5'!$D$17</f>
        <v>0</v>
      </c>
      <c r="H9" s="12">
        <f>'Project 6'!$D$17</f>
        <v>0</v>
      </c>
      <c r="I9" s="12">
        <f>'Project 7'!$D$17</f>
        <v>0</v>
      </c>
      <c r="J9" s="12">
        <f>'Project 8'!$D$17</f>
        <v>0</v>
      </c>
      <c r="K9" s="12">
        <f>'Project 9'!$D$17</f>
        <v>0</v>
      </c>
      <c r="L9" s="12">
        <f>'Project 10'!$D$17</f>
        <v>0</v>
      </c>
      <c r="M9" s="12">
        <f>'Project 11'!$D$17</f>
        <v>0</v>
      </c>
      <c r="N9" s="12">
        <f>'Project 12'!$D$17</f>
        <v>0</v>
      </c>
      <c r="O9" s="12">
        <f>'Project 13'!$D$17</f>
        <v>0</v>
      </c>
      <c r="P9" s="12">
        <f>'Project 14'!$D$17</f>
        <v>0</v>
      </c>
      <c r="Q9" s="12">
        <f>'Project 15'!$D$17</f>
        <v>0</v>
      </c>
    </row>
    <row r="10" spans="1:17">
      <c r="A10" s="40">
        <f t="shared" si="0"/>
        <v>9</v>
      </c>
      <c r="B10" s="22"/>
      <c r="C10" s="22"/>
      <c r="D10" s="22"/>
      <c r="E10" s="22"/>
      <c r="F10" s="22"/>
      <c r="G10" s="22"/>
      <c r="H10" s="22"/>
      <c r="I10" s="22"/>
      <c r="J10" s="22"/>
      <c r="K10" s="22"/>
      <c r="L10" s="22"/>
      <c r="M10" s="22"/>
      <c r="N10" s="22"/>
      <c r="O10" s="22"/>
      <c r="P10" s="22"/>
      <c r="Q10" s="22"/>
    </row>
    <row r="11" spans="1:17">
      <c r="A11" s="40">
        <f t="shared" si="0"/>
        <v>10</v>
      </c>
      <c r="B11" s="5" t="s">
        <v>26</v>
      </c>
      <c r="C11" s="12">
        <f>'Project 1'!$D$27</f>
        <v>414225</v>
      </c>
      <c r="D11" s="12">
        <f>'Project 2'!$D$27</f>
        <v>0</v>
      </c>
      <c r="E11" s="12">
        <f>'Project 3'!$D$27</f>
        <v>0</v>
      </c>
      <c r="F11" s="12">
        <f>'Project 4'!$D$27</f>
        <v>0</v>
      </c>
      <c r="G11" s="12">
        <f>'Project 5'!$D$27</f>
        <v>0</v>
      </c>
      <c r="H11" s="12">
        <f>'Project 6'!$D$27</f>
        <v>0</v>
      </c>
      <c r="I11" s="12">
        <f>'Project 7'!$D$27</f>
        <v>0</v>
      </c>
      <c r="J11" s="12">
        <f>'Project 8'!$D$27</f>
        <v>0</v>
      </c>
      <c r="K11" s="12">
        <f>'Project 9'!$D$27</f>
        <v>0</v>
      </c>
      <c r="L11" s="12">
        <f>'Project 10'!$D$27</f>
        <v>0</v>
      </c>
      <c r="M11" s="12">
        <f>'Project 11'!$D$27</f>
        <v>0</v>
      </c>
      <c r="N11" s="12">
        <f>'Project 12'!$D$27</f>
        <v>0</v>
      </c>
      <c r="O11" s="12">
        <f>'Project 13'!$D$27</f>
        <v>0</v>
      </c>
      <c r="P11" s="12">
        <f>'Project 14'!$D$27</f>
        <v>0</v>
      </c>
      <c r="Q11" s="12">
        <f>'Project 15'!$D$27</f>
        <v>0</v>
      </c>
    </row>
    <row r="12" spans="1:17">
      <c r="A12" s="40">
        <f t="shared" si="0"/>
        <v>11</v>
      </c>
      <c r="B12" s="5" t="s">
        <v>27</v>
      </c>
      <c r="C12" s="12">
        <f>'Project 1'!$G$30</f>
        <v>1566531.3832469683</v>
      </c>
      <c r="D12" s="12">
        <f>'Project 2'!$G$30</f>
        <v>0</v>
      </c>
      <c r="E12" s="12">
        <f>'Project 3'!$G$30</f>
        <v>0</v>
      </c>
      <c r="F12" s="12">
        <f>'Project 4'!$G$30</f>
        <v>0</v>
      </c>
      <c r="G12" s="12">
        <f>'Project 5'!$G$30</f>
        <v>0</v>
      </c>
      <c r="H12" s="12">
        <f>'Project 6'!$G$30</f>
        <v>0</v>
      </c>
      <c r="I12" s="12">
        <f>'Project 7'!$G$30</f>
        <v>0</v>
      </c>
      <c r="J12" s="12">
        <f>'Project 8'!$G$30</f>
        <v>0</v>
      </c>
      <c r="K12" s="12">
        <f>'Project 9'!$G$30</f>
        <v>0</v>
      </c>
      <c r="L12" s="12">
        <f>'Project 10'!$G$30</f>
        <v>0</v>
      </c>
      <c r="M12" s="12">
        <f>'Project 11'!$G$30</f>
        <v>0</v>
      </c>
      <c r="N12" s="12">
        <f>'Project 12'!$G$30</f>
        <v>0</v>
      </c>
      <c r="O12" s="12">
        <f>'Project 13'!$G$30</f>
        <v>0</v>
      </c>
      <c r="P12" s="12">
        <f>'Project 14'!$G$30</f>
        <v>0</v>
      </c>
      <c r="Q12" s="12">
        <f>'Project 15'!$G$30</f>
        <v>0</v>
      </c>
    </row>
    <row r="13" spans="1:17">
      <c r="A13" s="40">
        <f t="shared" si="0"/>
        <v>12</v>
      </c>
      <c r="B13" s="39" t="s">
        <v>16</v>
      </c>
      <c r="C13" s="22"/>
      <c r="D13" s="22"/>
      <c r="E13" s="22"/>
      <c r="F13" s="22"/>
      <c r="G13" s="22"/>
      <c r="H13" s="22"/>
      <c r="I13" s="22"/>
      <c r="J13" s="22"/>
      <c r="K13" s="22"/>
      <c r="L13" s="22"/>
      <c r="M13" s="22"/>
      <c r="N13" s="22"/>
      <c r="O13" s="22"/>
      <c r="P13" s="22"/>
      <c r="Q13" s="22"/>
    </row>
    <row r="14" spans="1:17">
      <c r="A14" s="40">
        <f t="shared" si="0"/>
        <v>13</v>
      </c>
      <c r="B14" s="63" t="s">
        <v>47</v>
      </c>
      <c r="C14" s="30">
        <f>'Project 1'!$G$18</f>
        <v>0.12628015158870884</v>
      </c>
      <c r="D14" s="48" t="str">
        <f>'Project 2'!$G$18</f>
        <v>NA</v>
      </c>
      <c r="E14" s="48" t="str">
        <f>'Project 3'!$G$18</f>
        <v>NA</v>
      </c>
      <c r="F14" s="48" t="str">
        <f>'Project 4'!$G$18</f>
        <v>NA</v>
      </c>
      <c r="G14" s="48" t="str">
        <f>'Project 5'!$G$18</f>
        <v>NA</v>
      </c>
      <c r="H14" s="48" t="str">
        <f>'Project 6'!$G$18</f>
        <v>NA</v>
      </c>
      <c r="I14" s="48" t="str">
        <f>'Project 7'!$G$18</f>
        <v>NA</v>
      </c>
      <c r="J14" s="48" t="str">
        <f>'Project 8'!$G$18</f>
        <v>NA</v>
      </c>
      <c r="K14" s="48" t="str">
        <f>'Project 9'!$G$18</f>
        <v>NA</v>
      </c>
      <c r="L14" s="48" t="str">
        <f>'Project 10'!$G$18</f>
        <v>NA</v>
      </c>
      <c r="M14" s="48" t="str">
        <f>'Project 11'!$G$18</f>
        <v>NA</v>
      </c>
      <c r="N14" s="48" t="str">
        <f>'Project 12'!$G$18</f>
        <v>NA</v>
      </c>
      <c r="O14" s="48" t="str">
        <f>'Project 13'!$G$18</f>
        <v>NA</v>
      </c>
      <c r="P14" s="48" t="str">
        <f>'Project 14'!$G$18</f>
        <v>NA</v>
      </c>
      <c r="Q14" s="48" t="str">
        <f>'Project 15'!$G$18</f>
        <v>NA</v>
      </c>
    </row>
    <row r="15" spans="1:17">
      <c r="A15" s="40">
        <f t="shared" si="0"/>
        <v>14</v>
      </c>
      <c r="B15" s="22"/>
      <c r="C15" s="22"/>
      <c r="D15" s="22"/>
      <c r="E15" s="22"/>
      <c r="F15" s="22"/>
      <c r="G15" s="22"/>
      <c r="H15" s="22"/>
      <c r="I15" s="22"/>
      <c r="J15" s="22"/>
      <c r="K15" s="22"/>
      <c r="L15" s="22"/>
      <c r="M15" s="22"/>
      <c r="N15" s="22"/>
      <c r="O15" s="22"/>
      <c r="P15" s="22"/>
      <c r="Q15" s="22"/>
    </row>
    <row r="16" spans="1:17">
      <c r="A16" s="40">
        <f t="shared" si="0"/>
        <v>15</v>
      </c>
      <c r="B16" s="29" t="s">
        <v>17</v>
      </c>
      <c r="C16" s="30">
        <f>'Project 1'!$G$28</f>
        <v>4.5394520547945204E-2</v>
      </c>
      <c r="D16" s="48" t="str">
        <f>'Project 2'!$G$28</f>
        <v>NA</v>
      </c>
      <c r="E16" s="48" t="str">
        <f>'Project 3'!$G$28</f>
        <v>NA</v>
      </c>
      <c r="F16" s="48" t="str">
        <f>'Project 4'!$G$28</f>
        <v>NA</v>
      </c>
      <c r="G16" s="48" t="str">
        <f>'Project 5'!$G$28</f>
        <v>NA</v>
      </c>
      <c r="H16" s="48" t="str">
        <f>'Project 6'!$G$28</f>
        <v>NA</v>
      </c>
      <c r="I16" s="48" t="str">
        <f>'Project 7'!$G$28</f>
        <v>NA</v>
      </c>
      <c r="J16" s="48" t="str">
        <f>'Project 8'!$G$28</f>
        <v>NA</v>
      </c>
      <c r="K16" s="48" t="str">
        <f>'Project 9'!$G$28</f>
        <v>NA</v>
      </c>
      <c r="L16" s="48" t="str">
        <f>'Project 10'!$G$28</f>
        <v>NA</v>
      </c>
      <c r="M16" s="48" t="str">
        <f>'Project 11'!$G$28</f>
        <v>NA</v>
      </c>
      <c r="N16" s="48" t="str">
        <f>'Project 12'!$G$28</f>
        <v>NA</v>
      </c>
      <c r="O16" s="48" t="str">
        <f>'Project 13'!$G$28</f>
        <v>NA</v>
      </c>
      <c r="P16" s="48" t="str">
        <f>'Project 14'!$G$28</f>
        <v>NA</v>
      </c>
      <c r="Q16" s="48" t="str">
        <f>'Project 15'!$G$28</f>
        <v>NA</v>
      </c>
    </row>
    <row r="17" spans="1:17">
      <c r="A17" s="40">
        <f t="shared" si="0"/>
        <v>16</v>
      </c>
      <c r="B17" s="39" t="s">
        <v>19</v>
      </c>
      <c r="C17" s="27">
        <f>'Project 1'!$G$31</f>
        <v>0.17167467213665405</v>
      </c>
      <c r="D17" s="49" t="str">
        <f>'Project 2'!$G$31</f>
        <v>NA</v>
      </c>
      <c r="E17" s="49" t="str">
        <f>'Project 3'!$G$31</f>
        <v>NA</v>
      </c>
      <c r="F17" s="49" t="str">
        <f>'Project 4'!$G$31</f>
        <v>NA</v>
      </c>
      <c r="G17" s="49" t="str">
        <f>'Project 5'!$G$31</f>
        <v>NA</v>
      </c>
      <c r="H17" s="49" t="str">
        <f>'Project 6'!$G$31</f>
        <v>NA</v>
      </c>
      <c r="I17" s="49" t="str">
        <f>'Project 7'!$G$31</f>
        <v>NA</v>
      </c>
      <c r="J17" s="49" t="str">
        <f>'Project 8'!$G$31</f>
        <v>NA</v>
      </c>
      <c r="K17" s="49" t="str">
        <f>'Project 9'!$G$31</f>
        <v>NA</v>
      </c>
      <c r="L17" s="49" t="str">
        <f>'Project 10'!$G$31</f>
        <v>NA</v>
      </c>
      <c r="M17" s="49" t="str">
        <f>'Project 11'!$G$31</f>
        <v>NA</v>
      </c>
      <c r="N17" s="49" t="str">
        <f>'Project 12'!$G$31</f>
        <v>NA</v>
      </c>
      <c r="O17" s="49" t="str">
        <f>'Project 13'!$G$31</f>
        <v>NA</v>
      </c>
      <c r="P17" s="49" t="str">
        <f>'Project 14'!$G$31</f>
        <v>NA</v>
      </c>
      <c r="Q17" s="49" t="str">
        <f>'Project 15'!$G$31</f>
        <v>NA</v>
      </c>
    </row>
    <row r="18" spans="1:17">
      <c r="A18" s="40">
        <f t="shared" si="0"/>
        <v>17</v>
      </c>
      <c r="B18" s="22"/>
      <c r="C18" s="22"/>
      <c r="D18" s="22"/>
      <c r="E18" s="22"/>
      <c r="F18" s="22"/>
      <c r="G18" s="22"/>
      <c r="H18" s="22"/>
      <c r="I18" s="22"/>
      <c r="J18" s="22"/>
      <c r="K18" s="22"/>
      <c r="L18" s="22"/>
      <c r="M18" s="22"/>
      <c r="N18" s="22"/>
      <c r="O18" s="22"/>
      <c r="P18" s="22"/>
      <c r="Q18" s="22"/>
    </row>
    <row r="19" spans="1:17">
      <c r="A19" s="40">
        <f t="shared" si="0"/>
        <v>18</v>
      </c>
      <c r="B19" s="22"/>
      <c r="C19" s="22"/>
      <c r="D19" s="22"/>
      <c r="E19" s="22"/>
      <c r="F19" s="22"/>
      <c r="G19" s="22"/>
      <c r="H19" s="22"/>
      <c r="I19" s="22"/>
      <c r="J19" s="22"/>
      <c r="K19" s="22"/>
      <c r="L19" s="22"/>
      <c r="M19" s="22"/>
      <c r="N19" s="22"/>
      <c r="O19" s="22"/>
      <c r="P19" s="22"/>
      <c r="Q19" s="22"/>
    </row>
    <row r="20" spans="1:17" ht="72">
      <c r="A20" s="40">
        <f t="shared" si="0"/>
        <v>19</v>
      </c>
      <c r="B20" s="5" t="s">
        <v>123</v>
      </c>
      <c r="C20" s="36" t="str">
        <f>'Project 1'!$H$3</f>
        <v>This is a residential irrigation audit in Hillsborough County.</v>
      </c>
      <c r="D20" s="36">
        <f>'Project 2'!$H$3</f>
        <v>0</v>
      </c>
      <c r="E20" s="36">
        <f>'Project 3'!$H$3</f>
        <v>0</v>
      </c>
      <c r="F20" s="36">
        <f>'Project 4'!$H$3</f>
        <v>0</v>
      </c>
      <c r="G20" s="36">
        <f>'Project 5'!$H$3</f>
        <v>0</v>
      </c>
      <c r="H20" s="36">
        <f>'Project 6'!$H$3</f>
        <v>0</v>
      </c>
      <c r="I20" s="36">
        <f>'Project 7'!$H$3</f>
        <v>0</v>
      </c>
      <c r="J20" s="36">
        <f>'Project 8'!$H$3</f>
        <v>0</v>
      </c>
      <c r="K20" s="36">
        <f>'Project 9'!$H$3</f>
        <v>0</v>
      </c>
      <c r="L20" s="36">
        <f>'Project 10'!$H$3</f>
        <v>0</v>
      </c>
      <c r="M20" s="36">
        <f>'Project 11'!$H$3</f>
        <v>0</v>
      </c>
      <c r="N20" s="36">
        <f>'Project 12'!$H$3</f>
        <v>0</v>
      </c>
      <c r="O20" s="36">
        <f>'Project 13'!$H$3</f>
        <v>0</v>
      </c>
      <c r="P20" s="36">
        <f>'Project 14'!$H$3</f>
        <v>0</v>
      </c>
      <c r="Q20" s="36">
        <f>'Project 15'!$H$3</f>
        <v>0</v>
      </c>
    </row>
    <row r="21" spans="1:17">
      <c r="A21" s="40">
        <f t="shared" si="0"/>
        <v>20</v>
      </c>
      <c r="B21" s="5" t="s">
        <v>28</v>
      </c>
      <c r="C21" s="4" t="s">
        <v>49</v>
      </c>
      <c r="D21" s="50"/>
      <c r="E21" s="50"/>
      <c r="F21" s="50"/>
      <c r="G21" s="50"/>
      <c r="H21" s="50"/>
      <c r="I21" s="50"/>
      <c r="J21" s="50"/>
      <c r="K21" s="50"/>
      <c r="L21" s="50"/>
      <c r="M21" s="50"/>
      <c r="N21" s="50"/>
      <c r="O21" s="50"/>
      <c r="P21" s="50"/>
      <c r="Q21" s="50"/>
    </row>
    <row r="22" spans="1:17">
      <c r="A22" s="40">
        <f t="shared" si="0"/>
        <v>21</v>
      </c>
      <c r="B22" s="5" t="s">
        <v>29</v>
      </c>
      <c r="C22" s="4" t="s">
        <v>50</v>
      </c>
      <c r="D22" s="50"/>
      <c r="E22" s="50"/>
      <c r="F22" s="50"/>
      <c r="G22" s="50"/>
      <c r="H22" s="50"/>
      <c r="I22" s="50"/>
      <c r="J22" s="50"/>
      <c r="K22" s="50"/>
      <c r="L22" s="50"/>
      <c r="M22" s="50"/>
      <c r="N22" s="50"/>
      <c r="O22" s="50"/>
      <c r="P22" s="50"/>
      <c r="Q22" s="50"/>
    </row>
    <row r="23" spans="1:17">
      <c r="A23" s="40">
        <f t="shared" si="0"/>
        <v>22</v>
      </c>
      <c r="B23" s="5" t="s">
        <v>30</v>
      </c>
      <c r="C23" s="64" t="s">
        <v>51</v>
      </c>
      <c r="D23" s="50"/>
      <c r="E23" s="50"/>
      <c r="F23" s="50"/>
      <c r="G23" s="50"/>
      <c r="H23" s="50"/>
      <c r="I23" s="50"/>
      <c r="J23" s="50"/>
      <c r="K23" s="50"/>
      <c r="L23" s="50"/>
      <c r="M23" s="50"/>
      <c r="N23" s="50"/>
      <c r="O23" s="50"/>
      <c r="P23" s="50"/>
      <c r="Q23" s="50"/>
    </row>
    <row r="24" spans="1:17">
      <c r="A24" s="40">
        <f t="shared" si="0"/>
        <v>23</v>
      </c>
      <c r="B24" s="5" t="s">
        <v>31</v>
      </c>
      <c r="C24" s="4" t="s">
        <v>52</v>
      </c>
      <c r="D24" s="50"/>
      <c r="E24" s="50"/>
      <c r="F24" s="50"/>
      <c r="G24" s="50"/>
      <c r="H24" s="50"/>
      <c r="I24" s="50"/>
      <c r="J24" s="50"/>
      <c r="K24" s="50"/>
      <c r="L24" s="50"/>
      <c r="M24" s="50"/>
      <c r="N24" s="50"/>
      <c r="O24" s="50"/>
      <c r="P24" s="50"/>
      <c r="Q24" s="50"/>
    </row>
  </sheetData>
  <pageMargins left="0.7" right="0.7" top="0.75" bottom="0.75" header="0.3" footer="0.3"/>
  <pageSetup paperSize="17" orientation="landscape" r:id="rId1"/>
  <headerFooter>
    <oddFooter>&amp;L&amp;Z&amp;F
&amp;A&amp;R&amp;D</oddFooter>
  </headerFooter>
</worksheet>
</file>

<file path=xl/worksheets/sheet10.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1.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2.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3.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4.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5.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6.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17.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2.xml><?xml version="1.0" encoding="utf-8"?>
<worksheet xmlns="http://schemas.openxmlformats.org/spreadsheetml/2006/main" xmlns:r="http://schemas.openxmlformats.org/officeDocument/2006/relationships">
  <dimension ref="A1:F77"/>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cols>
    <col min="1" max="1" width="55" customWidth="1"/>
    <col min="2" max="2" width="27.7109375" customWidth="1"/>
    <col min="3" max="3" width="39.5703125" customWidth="1"/>
  </cols>
  <sheetData>
    <row r="1" spans="1:6">
      <c r="A1" s="93" t="s">
        <v>57</v>
      </c>
      <c r="B1" s="93"/>
      <c r="C1" s="93"/>
      <c r="D1" s="28"/>
      <c r="E1" s="28"/>
      <c r="F1" s="28"/>
    </row>
    <row r="2" spans="1:6">
      <c r="A2" s="94" t="s">
        <v>58</v>
      </c>
      <c r="B2" s="94"/>
      <c r="C2" s="94"/>
      <c r="D2" s="28"/>
      <c r="E2" s="28"/>
      <c r="F2" s="28"/>
    </row>
    <row r="3" spans="1:6">
      <c r="A3" s="74" t="s">
        <v>59</v>
      </c>
      <c r="B3" s="75" t="s">
        <v>60</v>
      </c>
      <c r="C3" s="76" t="s">
        <v>61</v>
      </c>
      <c r="D3" s="28"/>
      <c r="E3" s="28"/>
      <c r="F3" s="28"/>
    </row>
    <row r="4" spans="1:6">
      <c r="A4" s="80" t="s">
        <v>112</v>
      </c>
      <c r="B4" s="75"/>
      <c r="C4" s="76"/>
      <c r="D4" s="28"/>
      <c r="E4" s="28"/>
      <c r="F4" s="28"/>
    </row>
    <row r="5" spans="1:6">
      <c r="A5" s="77" t="s">
        <v>101</v>
      </c>
      <c r="B5" s="79">
        <v>20</v>
      </c>
      <c r="C5" s="5"/>
      <c r="D5" s="28"/>
      <c r="E5" s="28"/>
      <c r="F5" s="28"/>
    </row>
    <row r="6" spans="1:6">
      <c r="A6" s="77" t="s">
        <v>102</v>
      </c>
      <c r="B6" s="79">
        <v>5</v>
      </c>
      <c r="C6" s="5"/>
      <c r="D6" s="28"/>
      <c r="E6" s="28"/>
      <c r="F6" s="28"/>
    </row>
    <row r="7" spans="1:6">
      <c r="A7" s="77" t="s">
        <v>114</v>
      </c>
      <c r="B7" s="79">
        <v>5</v>
      </c>
      <c r="C7" s="5"/>
      <c r="D7" s="28"/>
      <c r="E7" s="28"/>
      <c r="F7" s="28"/>
    </row>
    <row r="8" spans="1:6">
      <c r="A8" s="77" t="s">
        <v>103</v>
      </c>
      <c r="B8" s="79">
        <v>4</v>
      </c>
      <c r="C8" s="5"/>
      <c r="D8" s="28"/>
      <c r="E8" s="28"/>
      <c r="F8" s="28"/>
    </row>
    <row r="9" spans="1:6">
      <c r="A9" s="77" t="s">
        <v>104</v>
      </c>
      <c r="B9" s="79">
        <v>20</v>
      </c>
      <c r="C9" s="5"/>
      <c r="D9" s="28"/>
      <c r="E9" s="28"/>
      <c r="F9" s="28"/>
    </row>
    <row r="10" spans="1:6">
      <c r="A10" s="77" t="s">
        <v>105</v>
      </c>
      <c r="B10" s="79">
        <v>20</v>
      </c>
      <c r="C10" s="5"/>
      <c r="D10" s="28"/>
      <c r="E10" s="28"/>
      <c r="F10" s="28"/>
    </row>
    <row r="11" spans="1:6">
      <c r="A11" s="77" t="s">
        <v>106</v>
      </c>
      <c r="B11" s="79">
        <v>20</v>
      </c>
      <c r="C11" s="5"/>
      <c r="D11" s="28"/>
      <c r="E11" s="28"/>
      <c r="F11" s="28"/>
    </row>
    <row r="12" spans="1:6">
      <c r="A12" s="77" t="s">
        <v>107</v>
      </c>
      <c r="B12" s="79">
        <v>5</v>
      </c>
      <c r="C12" s="5"/>
      <c r="D12" s="28"/>
      <c r="E12" s="28"/>
      <c r="F12" s="28"/>
    </row>
    <row r="13" spans="1:6">
      <c r="A13" s="77" t="s">
        <v>108</v>
      </c>
      <c r="B13" s="79">
        <v>20</v>
      </c>
      <c r="C13" s="5"/>
      <c r="D13" s="28"/>
      <c r="E13" s="28"/>
      <c r="F13" s="28"/>
    </row>
    <row r="14" spans="1:6">
      <c r="A14" s="77" t="s">
        <v>109</v>
      </c>
      <c r="B14" s="79">
        <v>5</v>
      </c>
      <c r="C14" s="5"/>
      <c r="D14" s="28"/>
      <c r="E14" s="28"/>
      <c r="F14" s="28"/>
    </row>
    <row r="15" spans="1:6">
      <c r="A15" s="77" t="s">
        <v>110</v>
      </c>
      <c r="B15" s="79">
        <v>20</v>
      </c>
      <c r="C15" s="5"/>
      <c r="D15" s="28"/>
      <c r="E15" s="28"/>
      <c r="F15" s="28"/>
    </row>
    <row r="16" spans="1:6">
      <c r="A16" s="77" t="s">
        <v>111</v>
      </c>
      <c r="B16" s="79">
        <v>5</v>
      </c>
      <c r="C16" s="5"/>
      <c r="D16" s="28"/>
      <c r="E16" s="28"/>
      <c r="F16" s="28"/>
    </row>
    <row r="17" spans="1:6">
      <c r="A17" s="80" t="s">
        <v>113</v>
      </c>
      <c r="B17" s="75"/>
      <c r="C17" s="76"/>
      <c r="D17" s="28"/>
      <c r="E17" s="28"/>
      <c r="F17" s="28"/>
    </row>
    <row r="18" spans="1:6" ht="43.5">
      <c r="A18" s="77" t="s">
        <v>62</v>
      </c>
      <c r="B18" s="78">
        <v>30</v>
      </c>
      <c r="C18" s="5"/>
      <c r="D18" s="28"/>
      <c r="E18" s="28"/>
      <c r="F18" s="28"/>
    </row>
    <row r="19" spans="1:6" ht="43.5">
      <c r="A19" s="77" t="s">
        <v>63</v>
      </c>
      <c r="B19" s="78">
        <v>30</v>
      </c>
      <c r="C19" s="73" t="s">
        <v>64</v>
      </c>
      <c r="D19" s="28"/>
      <c r="E19" s="28"/>
      <c r="F19" s="28"/>
    </row>
    <row r="20" spans="1:6" ht="114.75">
      <c r="A20" s="77" t="s">
        <v>65</v>
      </c>
      <c r="B20" s="78">
        <v>20</v>
      </c>
      <c r="C20" s="5"/>
      <c r="D20" s="28"/>
      <c r="E20" s="28"/>
      <c r="F20" s="28"/>
    </row>
    <row r="21" spans="1:6">
      <c r="A21" s="77" t="s">
        <v>66</v>
      </c>
      <c r="B21" s="73"/>
      <c r="C21" s="5"/>
      <c r="D21" s="28"/>
      <c r="E21" s="28"/>
      <c r="F21" s="28"/>
    </row>
    <row r="22" spans="1:6">
      <c r="A22" s="77" t="s">
        <v>67</v>
      </c>
      <c r="B22" s="78">
        <v>25</v>
      </c>
      <c r="C22" s="5"/>
      <c r="D22" s="28"/>
      <c r="E22" s="28"/>
      <c r="F22" s="28"/>
    </row>
    <row r="23" spans="1:6">
      <c r="A23" s="77" t="s">
        <v>68</v>
      </c>
      <c r="B23" s="73"/>
      <c r="C23" s="5"/>
      <c r="D23" s="28"/>
      <c r="E23" s="28"/>
      <c r="F23" s="28"/>
    </row>
    <row r="24" spans="1:6">
      <c r="A24" s="77" t="s">
        <v>69</v>
      </c>
      <c r="B24" s="78">
        <v>10</v>
      </c>
      <c r="C24" s="5"/>
      <c r="D24" s="28"/>
      <c r="E24" s="28"/>
      <c r="F24" s="28"/>
    </row>
    <row r="25" spans="1:6">
      <c r="A25" s="77" t="s">
        <v>70</v>
      </c>
      <c r="B25" s="78">
        <v>20</v>
      </c>
      <c r="C25" s="5"/>
      <c r="D25" s="28"/>
      <c r="E25" s="28"/>
      <c r="F25" s="28"/>
    </row>
    <row r="26" spans="1:6">
      <c r="A26" s="77" t="s">
        <v>71</v>
      </c>
      <c r="B26" s="73"/>
      <c r="C26" s="5"/>
      <c r="D26" s="28"/>
      <c r="E26" s="28"/>
      <c r="F26" s="28"/>
    </row>
    <row r="27" spans="1:6">
      <c r="A27" s="77" t="s">
        <v>72</v>
      </c>
      <c r="B27" s="78">
        <v>10</v>
      </c>
      <c r="C27" s="5"/>
      <c r="D27" s="28"/>
      <c r="E27" s="28"/>
      <c r="F27" s="28"/>
    </row>
    <row r="28" spans="1:6" ht="43.5">
      <c r="A28" s="77" t="s">
        <v>73</v>
      </c>
      <c r="B28" s="78">
        <v>30</v>
      </c>
      <c r="C28" s="73" t="s">
        <v>64</v>
      </c>
      <c r="D28" s="28"/>
      <c r="E28" s="28"/>
      <c r="F28" s="28"/>
    </row>
    <row r="29" spans="1:6">
      <c r="A29" s="77" t="s">
        <v>74</v>
      </c>
      <c r="B29" s="73"/>
      <c r="C29" s="5"/>
      <c r="D29" s="28"/>
      <c r="E29" s="28"/>
      <c r="F29" s="28"/>
    </row>
    <row r="30" spans="1:6">
      <c r="A30" s="77" t="s">
        <v>75</v>
      </c>
      <c r="B30" s="78">
        <v>1</v>
      </c>
      <c r="C30" s="5"/>
      <c r="D30" s="28"/>
      <c r="E30" s="28"/>
      <c r="F30" s="28"/>
    </row>
    <row r="31" spans="1:6">
      <c r="A31" s="77" t="s">
        <v>76</v>
      </c>
      <c r="B31" s="78">
        <v>10</v>
      </c>
      <c r="C31" s="5"/>
      <c r="D31" s="28"/>
      <c r="E31" s="28"/>
      <c r="F31" s="28"/>
    </row>
    <row r="32" spans="1:6" ht="43.5">
      <c r="A32" s="77" t="s">
        <v>77</v>
      </c>
      <c r="B32" s="78">
        <v>30</v>
      </c>
      <c r="C32" s="73" t="s">
        <v>64</v>
      </c>
      <c r="D32" s="28"/>
      <c r="E32" s="28"/>
      <c r="F32" s="28"/>
    </row>
    <row r="33" spans="1:6" ht="37.5" customHeight="1">
      <c r="A33" s="77" t="s">
        <v>78</v>
      </c>
      <c r="B33" s="78">
        <v>30</v>
      </c>
      <c r="C33" s="73" t="s">
        <v>64</v>
      </c>
      <c r="D33" s="28"/>
      <c r="E33" s="28"/>
      <c r="F33" s="28"/>
    </row>
    <row r="34" spans="1:6">
      <c r="A34" s="77" t="s">
        <v>79</v>
      </c>
      <c r="B34" s="73"/>
      <c r="C34" s="5"/>
      <c r="D34" s="28"/>
      <c r="E34" s="28"/>
      <c r="F34" s="28"/>
    </row>
    <row r="35" spans="1:6">
      <c r="A35" s="77" t="s">
        <v>80</v>
      </c>
      <c r="B35" s="78">
        <v>20</v>
      </c>
      <c r="C35" s="5"/>
      <c r="D35" s="28"/>
      <c r="E35" s="28"/>
      <c r="F35" s="28"/>
    </row>
    <row r="36" spans="1:6">
      <c r="A36" s="77" t="s">
        <v>81</v>
      </c>
      <c r="B36" s="78">
        <v>25</v>
      </c>
      <c r="C36" s="5"/>
      <c r="D36" s="28"/>
      <c r="E36" s="28"/>
      <c r="F36" s="28"/>
    </row>
    <row r="37" spans="1:6">
      <c r="A37" s="77" t="s">
        <v>82</v>
      </c>
      <c r="B37" s="73"/>
      <c r="C37" s="5"/>
      <c r="D37" s="28"/>
      <c r="E37" s="28"/>
      <c r="F37" s="28"/>
    </row>
    <row r="38" spans="1:6">
      <c r="A38" s="77" t="s">
        <v>83</v>
      </c>
      <c r="B38" s="78">
        <v>5</v>
      </c>
      <c r="C38" s="5"/>
      <c r="D38" s="28"/>
      <c r="E38" s="28"/>
      <c r="F38" s="28"/>
    </row>
    <row r="39" spans="1:6">
      <c r="A39" s="77" t="s">
        <v>84</v>
      </c>
      <c r="B39" s="78">
        <v>10</v>
      </c>
      <c r="C39" s="5"/>
      <c r="D39" s="28"/>
      <c r="E39" s="28"/>
      <c r="F39" s="28"/>
    </row>
    <row r="40" spans="1:6">
      <c r="A40" s="77" t="s">
        <v>85</v>
      </c>
      <c r="B40" s="78">
        <v>15</v>
      </c>
      <c r="C40" s="5"/>
      <c r="D40" s="28"/>
      <c r="E40" s="28"/>
      <c r="F40" s="28"/>
    </row>
    <row r="41" spans="1:6">
      <c r="A41" s="77" t="s">
        <v>86</v>
      </c>
      <c r="B41" s="73"/>
      <c r="C41" s="5"/>
      <c r="D41" s="28"/>
      <c r="E41" s="28"/>
      <c r="F41" s="28"/>
    </row>
    <row r="42" spans="1:6">
      <c r="A42" s="77" t="s">
        <v>78</v>
      </c>
      <c r="B42" s="78">
        <v>10</v>
      </c>
      <c r="C42" s="5"/>
      <c r="D42" s="28"/>
      <c r="E42" s="28"/>
      <c r="F42" s="28"/>
    </row>
    <row r="43" spans="1:6">
      <c r="A43" s="77" t="s">
        <v>87</v>
      </c>
      <c r="B43" s="73"/>
      <c r="C43" s="5"/>
      <c r="D43" s="28"/>
      <c r="E43" s="28"/>
      <c r="F43" s="28"/>
    </row>
    <row r="44" spans="1:6">
      <c r="A44" s="77" t="s">
        <v>88</v>
      </c>
      <c r="B44" s="78">
        <v>10</v>
      </c>
      <c r="C44" s="5"/>
      <c r="D44" s="28"/>
      <c r="E44" s="28"/>
      <c r="F44" s="28"/>
    </row>
    <row r="45" spans="1:6">
      <c r="A45" s="77" t="s">
        <v>89</v>
      </c>
      <c r="B45" s="78">
        <v>20</v>
      </c>
      <c r="C45" s="5"/>
      <c r="D45" s="28"/>
      <c r="E45" s="28"/>
      <c r="F45" s="28"/>
    </row>
    <row r="46" spans="1:6">
      <c r="A46" s="77" t="s">
        <v>90</v>
      </c>
      <c r="B46" s="73"/>
      <c r="C46" s="5"/>
      <c r="D46" s="28"/>
      <c r="E46" s="28"/>
      <c r="F46" s="28"/>
    </row>
    <row r="47" spans="1:6">
      <c r="A47" s="77" t="s">
        <v>91</v>
      </c>
      <c r="B47" s="78">
        <v>3</v>
      </c>
      <c r="C47" s="5"/>
      <c r="D47" s="28"/>
      <c r="E47" s="28"/>
      <c r="F47" s="28"/>
    </row>
    <row r="48" spans="1:6">
      <c r="A48" s="77" t="s">
        <v>92</v>
      </c>
      <c r="B48" s="78">
        <v>8</v>
      </c>
      <c r="C48" s="5"/>
      <c r="D48" s="28"/>
      <c r="E48" s="28"/>
      <c r="F48" s="28"/>
    </row>
    <row r="49" spans="1:6">
      <c r="A49" s="77" t="s">
        <v>93</v>
      </c>
      <c r="B49" s="79">
        <v>13</v>
      </c>
      <c r="C49" s="5"/>
      <c r="D49" s="28"/>
      <c r="E49" s="28"/>
      <c r="F49" s="28"/>
    </row>
    <row r="50" spans="1:6">
      <c r="A50" s="77" t="s">
        <v>94</v>
      </c>
      <c r="B50" s="79">
        <v>5</v>
      </c>
      <c r="C50" s="5"/>
      <c r="D50" s="28"/>
      <c r="E50" s="28"/>
      <c r="F50" s="28"/>
    </row>
    <row r="51" spans="1:6">
      <c r="A51" s="77" t="s">
        <v>95</v>
      </c>
      <c r="B51" s="5"/>
      <c r="C51" s="5"/>
      <c r="D51" s="28"/>
      <c r="E51" s="28"/>
      <c r="F51" s="28"/>
    </row>
    <row r="52" spans="1:6">
      <c r="A52" s="77" t="s">
        <v>96</v>
      </c>
      <c r="B52" s="79">
        <v>15</v>
      </c>
      <c r="C52" s="5"/>
      <c r="D52" s="28"/>
      <c r="E52" s="28"/>
      <c r="F52" s="28"/>
    </row>
    <row r="53" spans="1:6">
      <c r="A53" s="77" t="s">
        <v>97</v>
      </c>
      <c r="B53" s="5"/>
      <c r="C53" s="5"/>
      <c r="D53" s="28"/>
      <c r="E53" s="28"/>
      <c r="F53" s="28"/>
    </row>
    <row r="54" spans="1:6">
      <c r="A54" s="77" t="s">
        <v>98</v>
      </c>
      <c r="B54" s="79">
        <v>10</v>
      </c>
      <c r="C54" s="5"/>
      <c r="D54" s="28"/>
      <c r="E54" s="28"/>
      <c r="F54" s="28"/>
    </row>
    <row r="55" spans="1:6">
      <c r="A55" s="77" t="s">
        <v>99</v>
      </c>
      <c r="B55" s="79">
        <v>20</v>
      </c>
      <c r="C55" s="5"/>
      <c r="D55" s="28"/>
      <c r="E55" s="28"/>
      <c r="F55" s="28"/>
    </row>
    <row r="56" spans="1:6" ht="57.75">
      <c r="A56" s="77" t="s">
        <v>100</v>
      </c>
      <c r="B56" s="79">
        <v>10</v>
      </c>
      <c r="C56" s="5"/>
      <c r="D56" s="28"/>
      <c r="E56" s="28"/>
      <c r="F56" s="28"/>
    </row>
    <row r="57" spans="1:6">
      <c r="D57" s="28"/>
      <c r="E57" s="28"/>
      <c r="F57" s="28"/>
    </row>
    <row r="58" spans="1:6">
      <c r="D58" s="28"/>
      <c r="E58" s="28"/>
      <c r="F58" s="28"/>
    </row>
    <row r="59" spans="1:6">
      <c r="D59" s="28"/>
      <c r="E59" s="28"/>
      <c r="F59" s="28"/>
    </row>
    <row r="60" spans="1:6">
      <c r="D60" s="28"/>
      <c r="E60" s="28"/>
      <c r="F60" s="28"/>
    </row>
    <row r="61" spans="1:6">
      <c r="D61" s="28"/>
      <c r="E61" s="28"/>
      <c r="F61" s="28"/>
    </row>
    <row r="62" spans="1:6">
      <c r="D62" s="28"/>
      <c r="E62" s="28"/>
      <c r="F62" s="28"/>
    </row>
    <row r="63" spans="1:6">
      <c r="D63" s="28"/>
      <c r="E63" s="28"/>
      <c r="F63" s="28"/>
    </row>
    <row r="64" spans="1:6">
      <c r="D64" s="28"/>
      <c r="E64" s="28"/>
      <c r="F64" s="28"/>
    </row>
    <row r="65" spans="1:6">
      <c r="D65" s="28"/>
      <c r="E65" s="28"/>
      <c r="F65" s="28"/>
    </row>
    <row r="66" spans="1:6">
      <c r="D66" s="28"/>
      <c r="E66" s="28"/>
      <c r="F66" s="28"/>
    </row>
    <row r="67" spans="1:6">
      <c r="D67" s="28"/>
      <c r="E67" s="28"/>
      <c r="F67" s="28"/>
    </row>
    <row r="68" spans="1:6">
      <c r="D68" s="28"/>
      <c r="E68" s="28"/>
      <c r="F68" s="28"/>
    </row>
    <row r="69" spans="1:6">
      <c r="A69" s="28"/>
      <c r="B69" s="28"/>
      <c r="C69" s="28"/>
      <c r="D69" s="28"/>
      <c r="E69" s="28"/>
      <c r="F69" s="28"/>
    </row>
    <row r="70" spans="1:6">
      <c r="A70" s="28"/>
      <c r="B70" s="28"/>
      <c r="C70" s="28"/>
      <c r="D70" s="28"/>
      <c r="E70" s="28"/>
      <c r="F70" s="28"/>
    </row>
    <row r="71" spans="1:6">
      <c r="A71" s="28"/>
      <c r="B71" s="28"/>
      <c r="C71" s="28"/>
      <c r="D71" s="28"/>
      <c r="E71" s="28"/>
      <c r="F71" s="28"/>
    </row>
    <row r="72" spans="1:6">
      <c r="A72" s="28"/>
      <c r="B72" s="28"/>
      <c r="C72" s="28"/>
      <c r="D72" s="28"/>
      <c r="E72" s="28"/>
      <c r="F72" s="28"/>
    </row>
    <row r="73" spans="1:6">
      <c r="A73" s="28"/>
      <c r="B73" s="28"/>
      <c r="C73" s="28"/>
      <c r="D73" s="28"/>
      <c r="E73" s="28"/>
      <c r="F73" s="28"/>
    </row>
    <row r="74" spans="1:6">
      <c r="A74" s="28"/>
      <c r="B74" s="28"/>
      <c r="C74" s="28"/>
      <c r="D74" s="28"/>
      <c r="E74" s="28"/>
      <c r="F74" s="28"/>
    </row>
    <row r="75" spans="1:6">
      <c r="A75" s="28"/>
      <c r="B75" s="28"/>
      <c r="C75" s="28"/>
      <c r="D75" s="28"/>
      <c r="E75" s="28"/>
      <c r="F75" s="28"/>
    </row>
    <row r="76" spans="1:6">
      <c r="A76" s="28"/>
      <c r="B76" s="28"/>
      <c r="C76" s="28"/>
      <c r="D76" s="28"/>
      <c r="E76" s="28"/>
      <c r="F76" s="28"/>
    </row>
    <row r="77" spans="1:6">
      <c r="A77" s="28"/>
      <c r="B77" s="28"/>
      <c r="C77" s="28"/>
      <c r="D77" s="28"/>
      <c r="E77" s="28"/>
      <c r="F77" s="28"/>
    </row>
  </sheetData>
  <mergeCells count="2">
    <mergeCell ref="A1:C1"/>
    <mergeCell ref="A2:C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t="s">
        <v>56</v>
      </c>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t="s">
        <v>48</v>
      </c>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v>25</v>
      </c>
      <c r="E4" s="18" t="s">
        <v>14</v>
      </c>
      <c r="F4" s="19"/>
      <c r="G4" s="113" t="s">
        <v>32</v>
      </c>
      <c r="H4" s="107"/>
      <c r="I4" s="108"/>
      <c r="J4" s="28"/>
      <c r="K4" s="28"/>
      <c r="L4" s="28"/>
      <c r="M4" s="28"/>
      <c r="N4" s="28"/>
    </row>
    <row r="5" spans="1:21" ht="24.75" customHeight="1">
      <c r="A5" s="40">
        <f t="shared" si="0"/>
        <v>4</v>
      </c>
      <c r="B5" s="115" t="s">
        <v>115</v>
      </c>
      <c r="C5" s="112"/>
      <c r="D5" s="4">
        <v>4.3749999999999997E-2</v>
      </c>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1"/>
      <c r="D7" s="81"/>
      <c r="E7" s="82"/>
      <c r="F7" s="8"/>
      <c r="G7" s="8"/>
      <c r="H7" s="65"/>
      <c r="I7" s="66"/>
      <c r="J7" s="33"/>
      <c r="K7" s="28"/>
      <c r="L7" s="28"/>
      <c r="M7" s="28"/>
      <c r="N7" s="28"/>
    </row>
    <row r="8" spans="1:21">
      <c r="A8" s="40">
        <f>A7+1</f>
        <v>7</v>
      </c>
      <c r="B8" s="53" t="s">
        <v>2</v>
      </c>
      <c r="C8" s="21">
        <v>2010</v>
      </c>
      <c r="D8" s="21">
        <v>2015</v>
      </c>
      <c r="E8" s="22"/>
      <c r="F8" s="22"/>
      <c r="G8" s="23">
        <f>D8</f>
        <v>2015</v>
      </c>
      <c r="H8" s="65"/>
      <c r="I8" s="66"/>
      <c r="J8" s="33"/>
      <c r="K8" s="28"/>
      <c r="L8" s="28"/>
      <c r="M8" s="28"/>
      <c r="N8" s="28"/>
    </row>
    <row r="9" spans="1:21">
      <c r="A9" s="40">
        <f t="shared" ref="A9:A33" si="1">A8+1</f>
        <v>8</v>
      </c>
      <c r="B9" s="4" t="s">
        <v>34</v>
      </c>
      <c r="C9" s="10">
        <v>6000000</v>
      </c>
      <c r="D9" s="11">
        <f>C9*E9</f>
        <v>6300000</v>
      </c>
      <c r="E9" s="7">
        <v>1.05</v>
      </c>
      <c r="F9" s="16">
        <v>15</v>
      </c>
      <c r="G9" s="12">
        <f>IF(F9="","",-1*PMT($D$5,F9,D9))</f>
        <v>581586.80945705611</v>
      </c>
      <c r="H9" s="4"/>
      <c r="I9" s="4"/>
      <c r="J9" s="28"/>
      <c r="K9" s="28"/>
      <c r="L9" s="28"/>
      <c r="M9" s="28"/>
      <c r="N9" s="28"/>
    </row>
    <row r="10" spans="1:21">
      <c r="A10" s="40">
        <f t="shared" si="1"/>
        <v>9</v>
      </c>
      <c r="B10" s="4" t="s">
        <v>35</v>
      </c>
      <c r="C10" s="10">
        <v>100000</v>
      </c>
      <c r="D10" s="11">
        <f>C10*E10</f>
        <v>114999.99999999999</v>
      </c>
      <c r="E10" s="15">
        <v>1.1499999999999999</v>
      </c>
      <c r="F10" s="16">
        <v>12</v>
      </c>
      <c r="G10" s="12">
        <f t="shared" ref="G10:G16" si="2">IF(F10="","",-1*PMT($D$5,F10,D10))</f>
        <v>12521.593688466777</v>
      </c>
      <c r="H10" s="4"/>
      <c r="I10" s="4"/>
      <c r="J10" s="28"/>
      <c r="K10" s="28"/>
      <c r="L10" s="28"/>
      <c r="M10" s="28"/>
      <c r="N10" s="28"/>
    </row>
    <row r="11" spans="1:21">
      <c r="A11" s="40">
        <f t="shared" si="1"/>
        <v>10</v>
      </c>
      <c r="B11" s="4" t="s">
        <v>36</v>
      </c>
      <c r="C11" s="10">
        <v>1000000</v>
      </c>
      <c r="D11" s="11">
        <f t="shared" ref="D11:D16" si="3">C11*E11</f>
        <v>1200000</v>
      </c>
      <c r="E11" s="15">
        <v>1.2</v>
      </c>
      <c r="F11" s="16">
        <v>10</v>
      </c>
      <c r="G11" s="12">
        <f t="shared" si="2"/>
        <v>150723.94169472207</v>
      </c>
      <c r="H11" s="4"/>
      <c r="I11" s="4"/>
      <c r="J11" s="28"/>
      <c r="K11" s="28"/>
      <c r="L11" s="28"/>
      <c r="M11" s="28"/>
      <c r="N11" s="28"/>
    </row>
    <row r="12" spans="1:21">
      <c r="A12" s="40">
        <f t="shared" si="1"/>
        <v>11</v>
      </c>
      <c r="B12" s="4" t="s">
        <v>37</v>
      </c>
      <c r="C12" s="10">
        <v>2000000</v>
      </c>
      <c r="D12" s="11">
        <f t="shared" si="3"/>
        <v>2400000</v>
      </c>
      <c r="E12" s="15">
        <v>1.2</v>
      </c>
      <c r="F12" s="16">
        <v>10</v>
      </c>
      <c r="G12" s="12">
        <f t="shared" si="2"/>
        <v>301447.88338944415</v>
      </c>
      <c r="H12" s="4"/>
      <c r="I12" s="4"/>
      <c r="J12" s="28"/>
      <c r="K12" s="28"/>
      <c r="L12" s="28"/>
      <c r="M12" s="28"/>
      <c r="N12" s="28"/>
    </row>
    <row r="13" spans="1:21">
      <c r="A13" s="40">
        <f t="shared" si="1"/>
        <v>12</v>
      </c>
      <c r="B13" s="4" t="s">
        <v>38</v>
      </c>
      <c r="C13" s="10">
        <v>500000</v>
      </c>
      <c r="D13" s="11">
        <f t="shared" si="3"/>
        <v>700000</v>
      </c>
      <c r="E13" s="15">
        <v>1.4</v>
      </c>
      <c r="F13" s="16">
        <v>10</v>
      </c>
      <c r="G13" s="12">
        <f t="shared" si="2"/>
        <v>87922.299321921208</v>
      </c>
      <c r="H13" s="4"/>
      <c r="I13" s="4"/>
      <c r="J13" s="28"/>
      <c r="K13" s="28"/>
      <c r="L13" s="28"/>
      <c r="M13" s="28"/>
      <c r="N13" s="28"/>
    </row>
    <row r="14" spans="1:21">
      <c r="A14" s="40">
        <f t="shared" si="1"/>
        <v>13</v>
      </c>
      <c r="B14" s="4" t="s">
        <v>39</v>
      </c>
      <c r="C14" s="10">
        <v>50000</v>
      </c>
      <c r="D14" s="11">
        <f t="shared" si="3"/>
        <v>70000</v>
      </c>
      <c r="E14" s="15">
        <v>1.4</v>
      </c>
      <c r="F14" s="16">
        <v>7</v>
      </c>
      <c r="G14" s="12">
        <f t="shared" si="2"/>
        <v>11824.820741863066</v>
      </c>
      <c r="H14" s="4"/>
      <c r="I14" s="4"/>
      <c r="J14" s="28"/>
      <c r="K14" s="28"/>
      <c r="L14" s="28"/>
      <c r="M14" s="28"/>
      <c r="N14" s="28"/>
    </row>
    <row r="15" spans="1:21">
      <c r="A15" s="40">
        <f t="shared" si="1"/>
        <v>14</v>
      </c>
      <c r="B15" s="4" t="s">
        <v>40</v>
      </c>
      <c r="C15" s="10">
        <v>10000</v>
      </c>
      <c r="D15" s="11">
        <f t="shared" si="3"/>
        <v>17000</v>
      </c>
      <c r="E15" s="15">
        <v>1.7</v>
      </c>
      <c r="F15" s="16">
        <v>6</v>
      </c>
      <c r="G15" s="12">
        <f t="shared" si="2"/>
        <v>3282.6513846858652</v>
      </c>
      <c r="H15" s="4"/>
      <c r="I15" s="4"/>
      <c r="J15" s="28"/>
      <c r="K15" s="28"/>
      <c r="L15" s="28"/>
      <c r="M15" s="28"/>
      <c r="N15" s="28"/>
    </row>
    <row r="16" spans="1:21">
      <c r="A16" s="40">
        <f t="shared" si="1"/>
        <v>15</v>
      </c>
      <c r="B16" s="4" t="s">
        <v>41</v>
      </c>
      <c r="C16" s="10">
        <v>12000</v>
      </c>
      <c r="D16" s="11">
        <f t="shared" si="3"/>
        <v>13200.000000000002</v>
      </c>
      <c r="E16" s="15">
        <v>1.1000000000000001</v>
      </c>
      <c r="F16" s="16">
        <v>5</v>
      </c>
      <c r="G16" s="12">
        <f t="shared" si="2"/>
        <v>2996.3835688089698</v>
      </c>
      <c r="H16" s="4"/>
      <c r="I16" s="4"/>
      <c r="J16" s="28"/>
      <c r="K16" s="28"/>
      <c r="L16" s="28"/>
      <c r="M16" s="28"/>
      <c r="N16" s="28"/>
    </row>
    <row r="17" spans="1:15" ht="30">
      <c r="A17" s="40">
        <f t="shared" si="1"/>
        <v>16</v>
      </c>
      <c r="B17" s="54" t="s">
        <v>118</v>
      </c>
      <c r="C17" s="12">
        <f>SUM(C9:C16)</f>
        <v>9672000</v>
      </c>
      <c r="D17" s="14">
        <f>SUM(D9:D16)</f>
        <v>10815200</v>
      </c>
      <c r="E17" s="8"/>
      <c r="F17" s="8"/>
      <c r="G17" s="12">
        <f>SUM(G9:G16)</f>
        <v>1152306.3832469683</v>
      </c>
      <c r="H17" s="65"/>
      <c r="I17" s="66"/>
      <c r="J17" s="28"/>
      <c r="K17" s="28"/>
      <c r="L17" s="28"/>
      <c r="M17" s="28"/>
      <c r="N17" s="28"/>
    </row>
    <row r="18" spans="1:15" ht="45">
      <c r="A18" s="40">
        <f t="shared" si="1"/>
        <v>17</v>
      </c>
      <c r="B18" s="54" t="s">
        <v>119</v>
      </c>
      <c r="C18" s="8"/>
      <c r="D18" s="8"/>
      <c r="E18" s="8"/>
      <c r="F18" s="8"/>
      <c r="G18" s="27">
        <f>IF(D4=0,"NA",G17/(D4*1000*365))</f>
        <v>0.12628015158870884</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v>2008</v>
      </c>
      <c r="D21" s="7">
        <v>2015</v>
      </c>
      <c r="E21" s="8"/>
      <c r="F21" s="8"/>
      <c r="G21" s="9">
        <f>D21</f>
        <v>2015</v>
      </c>
      <c r="H21" s="65"/>
      <c r="I21" s="66"/>
      <c r="J21" s="28"/>
      <c r="K21" s="28"/>
      <c r="L21" s="28"/>
      <c r="M21" s="28"/>
      <c r="N21" s="28"/>
    </row>
    <row r="22" spans="1:15">
      <c r="A22" s="40">
        <f t="shared" si="1"/>
        <v>21</v>
      </c>
      <c r="B22" s="45" t="s">
        <v>7</v>
      </c>
      <c r="C22" s="10">
        <v>200000</v>
      </c>
      <c r="D22" s="12">
        <f>C22*E22</f>
        <v>270000</v>
      </c>
      <c r="E22" s="15">
        <v>1.35</v>
      </c>
      <c r="F22" s="8"/>
      <c r="G22" s="12">
        <f>D22</f>
        <v>270000</v>
      </c>
      <c r="H22" s="65"/>
      <c r="I22" s="66"/>
      <c r="J22" s="28"/>
      <c r="K22" s="28"/>
      <c r="L22" s="28"/>
      <c r="M22" s="28"/>
      <c r="N22" s="28"/>
    </row>
    <row r="23" spans="1:15">
      <c r="A23" s="40">
        <f t="shared" si="1"/>
        <v>22</v>
      </c>
      <c r="B23" s="45" t="s">
        <v>8</v>
      </c>
      <c r="C23" s="10">
        <v>14500</v>
      </c>
      <c r="D23" s="12">
        <f t="shared" ref="D23:D26" si="4">C23*E23</f>
        <v>18125</v>
      </c>
      <c r="E23" s="15">
        <v>1.25</v>
      </c>
      <c r="F23" s="8"/>
      <c r="G23" s="12">
        <f t="shared" ref="G23:G26" si="5">D23</f>
        <v>18125</v>
      </c>
      <c r="H23" s="4"/>
      <c r="I23" s="4"/>
      <c r="J23" s="28"/>
      <c r="K23" s="28"/>
      <c r="L23" s="28"/>
      <c r="M23" s="28"/>
      <c r="N23" s="28"/>
    </row>
    <row r="24" spans="1:15">
      <c r="A24" s="40">
        <f t="shared" si="1"/>
        <v>23</v>
      </c>
      <c r="B24" s="45" t="s">
        <v>9</v>
      </c>
      <c r="C24" s="10">
        <v>5000</v>
      </c>
      <c r="D24" s="12">
        <f t="shared" si="4"/>
        <v>7000</v>
      </c>
      <c r="E24" s="15">
        <v>1.4</v>
      </c>
      <c r="F24" s="8"/>
      <c r="G24" s="12">
        <f t="shared" si="5"/>
        <v>7000</v>
      </c>
      <c r="H24" s="4"/>
      <c r="I24" s="4"/>
      <c r="J24" s="28"/>
      <c r="K24" s="28"/>
      <c r="L24" s="28"/>
      <c r="M24" s="28"/>
      <c r="N24" s="28"/>
    </row>
    <row r="25" spans="1:15">
      <c r="A25" s="40">
        <f t="shared" si="1"/>
        <v>24</v>
      </c>
      <c r="B25" s="45" t="s">
        <v>10</v>
      </c>
      <c r="C25" s="10">
        <v>2500</v>
      </c>
      <c r="D25" s="12">
        <f t="shared" si="4"/>
        <v>3100</v>
      </c>
      <c r="E25" s="15">
        <v>1.24</v>
      </c>
      <c r="F25" s="8"/>
      <c r="G25" s="12">
        <f t="shared" si="5"/>
        <v>3100</v>
      </c>
      <c r="H25" s="4"/>
      <c r="I25" s="4"/>
      <c r="J25" s="28"/>
      <c r="K25" s="28"/>
      <c r="L25" s="28"/>
      <c r="M25" s="28"/>
      <c r="N25" s="28"/>
    </row>
    <row r="26" spans="1:15">
      <c r="A26" s="40">
        <f t="shared" si="1"/>
        <v>25</v>
      </c>
      <c r="B26" s="45" t="s">
        <v>11</v>
      </c>
      <c r="C26" s="10">
        <v>100000</v>
      </c>
      <c r="D26" s="12">
        <f t="shared" si="4"/>
        <v>115999.99999999999</v>
      </c>
      <c r="E26" s="15">
        <v>1.1599999999999999</v>
      </c>
      <c r="F26" s="8"/>
      <c r="G26" s="12">
        <f t="shared" si="5"/>
        <v>115999.99999999999</v>
      </c>
      <c r="H26" s="4"/>
      <c r="I26" s="4"/>
      <c r="J26" s="28"/>
      <c r="K26" s="28"/>
      <c r="L26" s="28"/>
      <c r="M26" s="28"/>
      <c r="N26" s="28"/>
    </row>
    <row r="27" spans="1:15">
      <c r="A27" s="40">
        <f t="shared" si="1"/>
        <v>26</v>
      </c>
      <c r="B27" s="13" t="s">
        <v>12</v>
      </c>
      <c r="C27" s="12">
        <f>SUM(C22:C26)</f>
        <v>322000</v>
      </c>
      <c r="D27" s="14">
        <f>SUM(D22:D26)</f>
        <v>414225</v>
      </c>
      <c r="E27" s="8"/>
      <c r="F27" s="8"/>
      <c r="G27" s="12">
        <f>SUM(G22:G26)</f>
        <v>414225</v>
      </c>
      <c r="H27" s="65"/>
      <c r="I27" s="66"/>
      <c r="J27" s="28"/>
      <c r="K27" s="28"/>
      <c r="L27" s="28"/>
      <c r="M27" s="28"/>
      <c r="N27" s="28"/>
    </row>
    <row r="28" spans="1:15" ht="30">
      <c r="A28" s="40">
        <f t="shared" si="1"/>
        <v>27</v>
      </c>
      <c r="B28" s="54" t="s">
        <v>13</v>
      </c>
      <c r="C28" s="8"/>
      <c r="D28" s="8"/>
      <c r="E28" s="8"/>
      <c r="F28" s="8"/>
      <c r="G28" s="56">
        <f>IF(D4=0,"NA",G27/(D4*1000*365))</f>
        <v>4.5394520547945204E-2</v>
      </c>
      <c r="H28" s="65"/>
      <c r="I28" s="66"/>
      <c r="J28" s="57"/>
      <c r="K28" s="28"/>
      <c r="L28" s="28"/>
      <c r="M28" s="28"/>
      <c r="N28" s="28"/>
    </row>
    <row r="29" spans="1:15" ht="18" customHeight="1">
      <c r="A29" s="40">
        <f t="shared" si="1"/>
        <v>28</v>
      </c>
      <c r="B29" s="20"/>
      <c r="C29" s="20"/>
      <c r="D29" s="20"/>
      <c r="E29" s="20"/>
      <c r="F29" s="20"/>
      <c r="G29" s="20"/>
      <c r="H29" s="65"/>
      <c r="I29" s="66"/>
      <c r="J29" s="28"/>
      <c r="K29" s="28"/>
      <c r="L29" s="28"/>
      <c r="M29" s="28"/>
      <c r="N29" s="28"/>
    </row>
    <row r="30" spans="1:15" ht="30">
      <c r="A30" s="40">
        <f t="shared" si="1"/>
        <v>29</v>
      </c>
      <c r="B30" s="54" t="s">
        <v>43</v>
      </c>
      <c r="C30" s="8"/>
      <c r="D30" s="8"/>
      <c r="E30" s="8"/>
      <c r="F30" s="8"/>
      <c r="G30" s="14">
        <f>G17+G27</f>
        <v>1566531.3832469683</v>
      </c>
      <c r="H30" s="65"/>
      <c r="I30" s="66"/>
      <c r="J30" s="28"/>
      <c r="K30" s="28"/>
      <c r="L30" s="28"/>
      <c r="M30" s="28"/>
      <c r="N30" s="28"/>
    </row>
    <row r="31" spans="1:15" ht="46.5" customHeight="1">
      <c r="A31" s="40">
        <f t="shared" si="1"/>
        <v>30</v>
      </c>
      <c r="B31" s="54" t="s">
        <v>120</v>
      </c>
      <c r="C31" s="8"/>
      <c r="D31" s="8"/>
      <c r="E31" s="8"/>
      <c r="F31" s="8"/>
      <c r="G31" s="27">
        <f>IF(D4=0,"NA",G30/(D4*1000*365))</f>
        <v>0.17167467213665405</v>
      </c>
      <c r="H31" s="69"/>
      <c r="I31" s="70"/>
      <c r="J31" s="28"/>
      <c r="K31" s="28"/>
      <c r="L31" s="28"/>
      <c r="M31" s="28"/>
      <c r="N31" s="28"/>
    </row>
    <row r="32" spans="1:15" ht="33" customHeight="1">
      <c r="A32" s="40">
        <f t="shared" si="1"/>
        <v>31</v>
      </c>
      <c r="B32" s="95" t="s">
        <v>116</v>
      </c>
      <c r="C32" s="95"/>
      <c r="D32" s="95"/>
      <c r="E32" s="95"/>
      <c r="F32" s="95"/>
      <c r="G32" s="95"/>
      <c r="H32" s="67"/>
      <c r="I32" s="68"/>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4.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19"/>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4" t="s">
        <v>117</v>
      </c>
      <c r="C7" s="85"/>
      <c r="D7" s="85"/>
      <c r="E7" s="86"/>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45" t="s">
        <v>7</v>
      </c>
      <c r="C22" s="10"/>
      <c r="D22" s="12">
        <f>C22*E22</f>
        <v>0</v>
      </c>
      <c r="E22" s="15"/>
      <c r="F22" s="8"/>
      <c r="G22" s="12">
        <f>D22</f>
        <v>0</v>
      </c>
      <c r="H22" s="4"/>
      <c r="I22" s="4"/>
      <c r="J22" s="28"/>
      <c r="K22" s="28"/>
      <c r="L22" s="28"/>
      <c r="M22" s="28"/>
      <c r="N22" s="28"/>
    </row>
    <row r="23" spans="1:15">
      <c r="A23" s="40">
        <f t="shared" si="1"/>
        <v>22</v>
      </c>
      <c r="B23" s="45" t="s">
        <v>8</v>
      </c>
      <c r="C23" s="10"/>
      <c r="D23" s="12">
        <f t="shared" ref="D23:D26" si="4">C23*E23</f>
        <v>0</v>
      </c>
      <c r="E23" s="15"/>
      <c r="F23" s="8"/>
      <c r="G23" s="12">
        <f t="shared" ref="G23:G26" si="5">D23</f>
        <v>0</v>
      </c>
      <c r="H23" s="4"/>
      <c r="I23" s="4"/>
      <c r="J23" s="28"/>
      <c r="K23" s="28"/>
      <c r="L23" s="28"/>
      <c r="M23" s="28"/>
      <c r="N23" s="28"/>
    </row>
    <row r="24" spans="1:15">
      <c r="A24" s="40">
        <f t="shared" si="1"/>
        <v>23</v>
      </c>
      <c r="B24" s="45" t="s">
        <v>9</v>
      </c>
      <c r="C24" s="10"/>
      <c r="D24" s="12">
        <f t="shared" si="4"/>
        <v>0</v>
      </c>
      <c r="E24" s="15"/>
      <c r="F24" s="8"/>
      <c r="G24" s="12">
        <f t="shared" si="5"/>
        <v>0</v>
      </c>
      <c r="H24" s="4"/>
      <c r="I24" s="4"/>
      <c r="J24" s="28"/>
      <c r="K24" s="28"/>
      <c r="L24" s="28"/>
      <c r="M24" s="28"/>
      <c r="N24" s="28"/>
    </row>
    <row r="25" spans="1:15">
      <c r="A25" s="40">
        <f t="shared" si="1"/>
        <v>24</v>
      </c>
      <c r="B25" s="45" t="s">
        <v>10</v>
      </c>
      <c r="C25" s="10"/>
      <c r="D25" s="12">
        <f t="shared" si="4"/>
        <v>0</v>
      </c>
      <c r="E25" s="15"/>
      <c r="F25" s="8"/>
      <c r="G25" s="12">
        <f t="shared" si="5"/>
        <v>0</v>
      </c>
      <c r="H25" s="4"/>
      <c r="I25" s="4"/>
      <c r="J25" s="28"/>
      <c r="K25" s="28"/>
      <c r="L25" s="28"/>
      <c r="M25" s="28"/>
      <c r="N25" s="28"/>
    </row>
    <row r="26" spans="1:15">
      <c r="A26" s="40">
        <f t="shared" si="1"/>
        <v>25</v>
      </c>
      <c r="B26" s="45"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5.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19"/>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45" t="s">
        <v>7</v>
      </c>
      <c r="C22" s="10"/>
      <c r="D22" s="12">
        <f>C22*E22</f>
        <v>0</v>
      </c>
      <c r="E22" s="15"/>
      <c r="F22" s="8"/>
      <c r="G22" s="12">
        <f>D22</f>
        <v>0</v>
      </c>
      <c r="H22" s="4"/>
      <c r="I22" s="4"/>
      <c r="J22" s="28"/>
      <c r="K22" s="28"/>
      <c r="L22" s="28"/>
      <c r="M22" s="28"/>
      <c r="N22" s="28"/>
    </row>
    <row r="23" spans="1:15">
      <c r="A23" s="40">
        <f t="shared" si="1"/>
        <v>22</v>
      </c>
      <c r="B23" s="45" t="s">
        <v>8</v>
      </c>
      <c r="C23" s="10"/>
      <c r="D23" s="12">
        <f t="shared" ref="D23:D26" si="4">C23*E23</f>
        <v>0</v>
      </c>
      <c r="E23" s="15"/>
      <c r="F23" s="8"/>
      <c r="G23" s="12">
        <f t="shared" ref="G23:G26" si="5">D23</f>
        <v>0</v>
      </c>
      <c r="H23" s="4"/>
      <c r="I23" s="4"/>
      <c r="J23" s="28"/>
      <c r="K23" s="28"/>
      <c r="L23" s="28"/>
      <c r="M23" s="28"/>
      <c r="N23" s="28"/>
    </row>
    <row r="24" spans="1:15">
      <c r="A24" s="40">
        <f t="shared" si="1"/>
        <v>23</v>
      </c>
      <c r="B24" s="45" t="s">
        <v>9</v>
      </c>
      <c r="C24" s="10"/>
      <c r="D24" s="12">
        <f t="shared" si="4"/>
        <v>0</v>
      </c>
      <c r="E24" s="15"/>
      <c r="F24" s="8"/>
      <c r="G24" s="12">
        <f t="shared" si="5"/>
        <v>0</v>
      </c>
      <c r="H24" s="4"/>
      <c r="I24" s="4"/>
      <c r="J24" s="28"/>
      <c r="K24" s="28"/>
      <c r="L24" s="28"/>
      <c r="M24" s="28"/>
      <c r="N24" s="28"/>
    </row>
    <row r="25" spans="1:15">
      <c r="A25" s="40">
        <f t="shared" si="1"/>
        <v>24</v>
      </c>
      <c r="B25" s="45" t="s">
        <v>10</v>
      </c>
      <c r="C25" s="10"/>
      <c r="D25" s="12">
        <f t="shared" si="4"/>
        <v>0</v>
      </c>
      <c r="E25" s="15"/>
      <c r="F25" s="8"/>
      <c r="G25" s="12">
        <f t="shared" si="5"/>
        <v>0</v>
      </c>
      <c r="H25" s="4"/>
      <c r="I25" s="4"/>
      <c r="J25" s="28"/>
      <c r="K25" s="28"/>
      <c r="L25" s="28"/>
      <c r="M25" s="28"/>
      <c r="N25" s="28"/>
    </row>
    <row r="26" spans="1:15">
      <c r="A26" s="40">
        <f t="shared" si="1"/>
        <v>25</v>
      </c>
      <c r="B26" s="45"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6.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19"/>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45" t="s">
        <v>7</v>
      </c>
      <c r="C22" s="10"/>
      <c r="D22" s="12">
        <f>C22*E22</f>
        <v>0</v>
      </c>
      <c r="E22" s="15"/>
      <c r="F22" s="8"/>
      <c r="G22" s="12">
        <f>D22</f>
        <v>0</v>
      </c>
      <c r="H22" s="4"/>
      <c r="I22" s="4"/>
      <c r="J22" s="28"/>
      <c r="K22" s="28"/>
      <c r="L22" s="28"/>
      <c r="M22" s="28"/>
      <c r="N22" s="28"/>
    </row>
    <row r="23" spans="1:15">
      <c r="A23" s="40">
        <f t="shared" si="1"/>
        <v>22</v>
      </c>
      <c r="B23" s="45" t="s">
        <v>8</v>
      </c>
      <c r="C23" s="10"/>
      <c r="D23" s="12">
        <f t="shared" ref="D23:D26" si="4">C23*E23</f>
        <v>0</v>
      </c>
      <c r="E23" s="15"/>
      <c r="F23" s="8"/>
      <c r="G23" s="12">
        <f t="shared" ref="G23:G26" si="5">D23</f>
        <v>0</v>
      </c>
      <c r="H23" s="4"/>
      <c r="I23" s="4"/>
      <c r="J23" s="28"/>
      <c r="K23" s="28"/>
      <c r="L23" s="28"/>
      <c r="M23" s="28"/>
      <c r="N23" s="28"/>
    </row>
    <row r="24" spans="1:15">
      <c r="A24" s="40">
        <f t="shared" si="1"/>
        <v>23</v>
      </c>
      <c r="B24" s="45" t="s">
        <v>9</v>
      </c>
      <c r="C24" s="10"/>
      <c r="D24" s="12">
        <f t="shared" si="4"/>
        <v>0</v>
      </c>
      <c r="E24" s="15"/>
      <c r="F24" s="8"/>
      <c r="G24" s="12">
        <f t="shared" si="5"/>
        <v>0</v>
      </c>
      <c r="H24" s="4"/>
      <c r="I24" s="4"/>
      <c r="J24" s="28"/>
      <c r="K24" s="28"/>
      <c r="L24" s="28"/>
      <c r="M24" s="28"/>
      <c r="N24" s="28"/>
    </row>
    <row r="25" spans="1:15">
      <c r="A25" s="40">
        <f t="shared" si="1"/>
        <v>24</v>
      </c>
      <c r="B25" s="45" t="s">
        <v>10</v>
      </c>
      <c r="C25" s="10"/>
      <c r="D25" s="12">
        <f t="shared" si="4"/>
        <v>0</v>
      </c>
      <c r="E25" s="15"/>
      <c r="F25" s="8"/>
      <c r="G25" s="12">
        <f t="shared" si="5"/>
        <v>0</v>
      </c>
      <c r="H25" s="4"/>
      <c r="I25" s="4"/>
      <c r="J25" s="28"/>
      <c r="K25" s="28"/>
      <c r="L25" s="28"/>
      <c r="M25" s="28"/>
      <c r="N25" s="28"/>
    </row>
    <row r="26" spans="1:15">
      <c r="A26" s="40">
        <f t="shared" si="1"/>
        <v>25</v>
      </c>
      <c r="B26" s="45"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7.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8.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6.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xl/worksheets/sheet9.xml><?xml version="1.0" encoding="utf-8"?>
<worksheet xmlns="http://schemas.openxmlformats.org/spreadsheetml/2006/main" xmlns:r="http://schemas.openxmlformats.org/officeDocument/2006/relationships">
  <dimension ref="A1:U34"/>
  <sheetViews>
    <sheetView zoomScaleNormal="100" workbookViewId="0">
      <pane xSplit="2" ySplit="6" topLeftCell="C7" activePane="bottomRight" state="frozen"/>
      <selection pane="topRight" activeCell="C1" sqref="C1"/>
      <selection pane="bottomLeft" activeCell="A7" sqref="A7"/>
      <selection pane="bottomRight" activeCell="C2" sqref="C2:G2"/>
    </sheetView>
  </sheetViews>
  <sheetFormatPr defaultRowHeight="15"/>
  <cols>
    <col min="1" max="1" width="6.7109375" customWidth="1"/>
    <col min="2" max="2" width="28.5703125" customWidth="1"/>
    <col min="3" max="3" width="14" customWidth="1"/>
    <col min="4" max="4" width="15.140625" customWidth="1"/>
    <col min="5" max="5" width="15.42578125" customWidth="1"/>
    <col min="6" max="6" width="13.42578125" customWidth="1"/>
    <col min="7" max="7" width="17.85546875" customWidth="1"/>
    <col min="8" max="8" width="25.7109375" customWidth="1"/>
    <col min="9" max="9" width="44.140625" customWidth="1"/>
  </cols>
  <sheetData>
    <row r="1" spans="1:21" ht="30">
      <c r="A1" s="6" t="s">
        <v>22</v>
      </c>
      <c r="B1" s="98" t="s">
        <v>54</v>
      </c>
      <c r="C1" s="99"/>
      <c r="D1" s="99"/>
      <c r="E1" s="99"/>
      <c r="F1" s="99"/>
      <c r="G1" s="100"/>
      <c r="H1" s="101" t="s">
        <v>24</v>
      </c>
      <c r="I1" s="101"/>
    </row>
    <row r="2" spans="1:21" ht="15.75">
      <c r="A2" s="40" t="s">
        <v>23</v>
      </c>
      <c r="B2" s="51" t="s">
        <v>0</v>
      </c>
      <c r="C2" s="102"/>
      <c r="D2" s="102"/>
      <c r="E2" s="102"/>
      <c r="F2" s="102"/>
      <c r="G2" s="95"/>
      <c r="H2" s="103" t="s">
        <v>121</v>
      </c>
      <c r="I2" s="104"/>
      <c r="J2" s="42" t="s">
        <v>15</v>
      </c>
      <c r="K2" s="4"/>
      <c r="L2" s="28" t="s">
        <v>25</v>
      </c>
      <c r="M2" s="28"/>
      <c r="N2" s="28"/>
    </row>
    <row r="3" spans="1:21" ht="15.75">
      <c r="A3" s="40">
        <f>A2+1</f>
        <v>2</v>
      </c>
      <c r="B3" s="51" t="s">
        <v>1</v>
      </c>
      <c r="C3" s="95" t="s">
        <v>122</v>
      </c>
      <c r="D3" s="95"/>
      <c r="E3" s="95"/>
      <c r="F3" s="95"/>
      <c r="G3" s="95"/>
      <c r="H3" s="105"/>
      <c r="I3" s="106"/>
      <c r="J3" s="31"/>
      <c r="K3" s="28"/>
      <c r="L3" s="28"/>
      <c r="M3" s="28"/>
      <c r="N3" s="28"/>
    </row>
    <row r="4" spans="1:21">
      <c r="A4" s="40">
        <f t="shared" ref="A4:A6" si="0">A3+1</f>
        <v>3</v>
      </c>
      <c r="B4" s="111" t="str">
        <f>IF(C3="Surface Water / Stormwater", "Average Daily Water Production", IF(C3="Reclaimed Water","Average Daily Water Offset (a)",IF(C3="Brackish Groundwater Desalination","Average Daily Water Production",IF(C3="Seawater Desalination","Average Daily Water Production",IF(C3="Fresh Groundwater Options","Average Daily Water Production",IF(C3="Water Conservation Option","Average Daily Water Savings in MGD"))))))</f>
        <v>Average Daily Water Savings in MGD</v>
      </c>
      <c r="C4" s="112"/>
      <c r="D4" s="17"/>
      <c r="E4" s="18" t="s">
        <v>14</v>
      </c>
      <c r="F4" s="92"/>
      <c r="G4" s="113" t="s">
        <v>32</v>
      </c>
      <c r="H4" s="107"/>
      <c r="I4" s="108"/>
      <c r="J4" s="28"/>
      <c r="K4" s="28"/>
      <c r="L4" s="28"/>
      <c r="M4" s="28"/>
      <c r="N4" s="28"/>
    </row>
    <row r="5" spans="1:21" ht="24.75" customHeight="1">
      <c r="A5" s="40">
        <f t="shared" si="0"/>
        <v>4</v>
      </c>
      <c r="B5" s="115" t="s">
        <v>115</v>
      </c>
      <c r="C5" s="112"/>
      <c r="D5" s="4"/>
      <c r="E5" s="116" t="s">
        <v>55</v>
      </c>
      <c r="F5" s="116"/>
      <c r="G5" s="112"/>
      <c r="H5" s="109"/>
      <c r="I5" s="110"/>
      <c r="J5" s="32"/>
      <c r="K5" s="32"/>
      <c r="L5" s="32"/>
      <c r="M5" s="32"/>
      <c r="N5" s="32"/>
      <c r="O5" s="2"/>
      <c r="P5" s="2"/>
      <c r="Q5" s="2"/>
      <c r="R5" s="2"/>
      <c r="S5" s="2"/>
      <c r="T5" s="2"/>
      <c r="U5" s="2"/>
    </row>
    <row r="6" spans="1:21" ht="34.5" customHeight="1" thickBot="1">
      <c r="A6" s="52">
        <f t="shared" si="0"/>
        <v>5</v>
      </c>
      <c r="B6" s="24" t="s">
        <v>6</v>
      </c>
      <c r="C6" s="25" t="s">
        <v>3</v>
      </c>
      <c r="D6" s="25" t="s">
        <v>4</v>
      </c>
      <c r="E6" s="26" t="s">
        <v>33</v>
      </c>
      <c r="F6" s="26" t="s">
        <v>5</v>
      </c>
      <c r="G6" s="114"/>
      <c r="H6" s="41" t="s">
        <v>20</v>
      </c>
      <c r="I6" s="26" t="s">
        <v>21</v>
      </c>
      <c r="J6" s="38"/>
      <c r="K6" s="38"/>
      <c r="L6" s="38"/>
      <c r="M6" s="38"/>
      <c r="N6" s="38"/>
      <c r="O6" s="3"/>
      <c r="P6" s="3"/>
      <c r="Q6" s="3"/>
      <c r="R6" s="3"/>
      <c r="S6" s="1"/>
      <c r="T6" s="1"/>
      <c r="U6" s="1"/>
    </row>
    <row r="7" spans="1:21" ht="15.75" thickTop="1">
      <c r="A7" s="40">
        <f>A6+1</f>
        <v>6</v>
      </c>
      <c r="B7" s="83" t="s">
        <v>117</v>
      </c>
      <c r="C7" s="87"/>
      <c r="D7" s="87"/>
      <c r="E7" s="88"/>
      <c r="F7" s="8"/>
      <c r="G7" s="8"/>
      <c r="H7" s="65"/>
      <c r="I7" s="66"/>
      <c r="J7" s="33"/>
      <c r="K7" s="28"/>
      <c r="L7" s="28"/>
      <c r="M7" s="28"/>
      <c r="N7" s="28"/>
    </row>
    <row r="8" spans="1:21">
      <c r="A8" s="40">
        <f>A7+1</f>
        <v>7</v>
      </c>
      <c r="B8" s="53" t="s">
        <v>2</v>
      </c>
      <c r="C8" s="21"/>
      <c r="D8" s="21"/>
      <c r="E8" s="22"/>
      <c r="F8" s="22"/>
      <c r="G8" s="23">
        <f>D8</f>
        <v>0</v>
      </c>
      <c r="H8" s="65"/>
      <c r="I8" s="66"/>
      <c r="J8" s="33"/>
      <c r="K8" s="28"/>
      <c r="L8" s="28"/>
      <c r="M8" s="28"/>
      <c r="N8" s="28"/>
    </row>
    <row r="9" spans="1:21">
      <c r="A9" s="40">
        <f t="shared" ref="A9:A33" si="1">A8+1</f>
        <v>8</v>
      </c>
      <c r="B9" s="4" t="s">
        <v>34</v>
      </c>
      <c r="C9" s="10"/>
      <c r="D9" s="11">
        <f>C9*E9</f>
        <v>0</v>
      </c>
      <c r="E9" s="7"/>
      <c r="F9" s="16"/>
      <c r="G9" s="12" t="str">
        <f>IF(F9="","",-1*PMT($D$5,F9,D9))</f>
        <v/>
      </c>
      <c r="H9" s="4"/>
      <c r="I9" s="4"/>
      <c r="J9" s="28"/>
      <c r="K9" s="28"/>
      <c r="L9" s="28"/>
      <c r="M9" s="28"/>
      <c r="N9" s="28"/>
    </row>
    <row r="10" spans="1:21">
      <c r="A10" s="40">
        <f t="shared" si="1"/>
        <v>9</v>
      </c>
      <c r="B10" s="4" t="s">
        <v>35</v>
      </c>
      <c r="C10" s="10"/>
      <c r="D10" s="11">
        <f>C10*E10</f>
        <v>0</v>
      </c>
      <c r="E10" s="15"/>
      <c r="F10" s="16"/>
      <c r="G10" s="12" t="str">
        <f t="shared" ref="G10:G16" si="2">IF(F10="","",-1*PMT($D$5,F10,D10))</f>
        <v/>
      </c>
      <c r="H10" s="4"/>
      <c r="I10" s="4"/>
      <c r="J10" s="28"/>
      <c r="K10" s="28"/>
      <c r="L10" s="28"/>
      <c r="M10" s="28"/>
      <c r="N10" s="28"/>
    </row>
    <row r="11" spans="1:21">
      <c r="A11" s="40">
        <f t="shared" si="1"/>
        <v>10</v>
      </c>
      <c r="B11" s="4" t="s">
        <v>36</v>
      </c>
      <c r="C11" s="10"/>
      <c r="D11" s="11">
        <f t="shared" ref="D11:D16" si="3">C11*E11</f>
        <v>0</v>
      </c>
      <c r="E11" s="15"/>
      <c r="F11" s="16"/>
      <c r="G11" s="12" t="str">
        <f t="shared" si="2"/>
        <v/>
      </c>
      <c r="H11" s="4"/>
      <c r="I11" s="4"/>
      <c r="J11" s="28"/>
      <c r="K11" s="28"/>
      <c r="L11" s="28"/>
      <c r="M11" s="28"/>
      <c r="N11" s="28"/>
    </row>
    <row r="12" spans="1:21">
      <c r="A12" s="40">
        <f t="shared" si="1"/>
        <v>11</v>
      </c>
      <c r="B12" s="4" t="s">
        <v>37</v>
      </c>
      <c r="C12" s="10"/>
      <c r="D12" s="11">
        <f t="shared" si="3"/>
        <v>0</v>
      </c>
      <c r="E12" s="15"/>
      <c r="F12" s="16"/>
      <c r="G12" s="12" t="str">
        <f t="shared" si="2"/>
        <v/>
      </c>
      <c r="H12" s="4"/>
      <c r="I12" s="4"/>
      <c r="J12" s="28"/>
      <c r="K12" s="28"/>
      <c r="L12" s="28"/>
      <c r="M12" s="28"/>
      <c r="N12" s="28"/>
    </row>
    <row r="13" spans="1:21">
      <c r="A13" s="40">
        <f t="shared" si="1"/>
        <v>12</v>
      </c>
      <c r="B13" s="4" t="s">
        <v>38</v>
      </c>
      <c r="C13" s="10"/>
      <c r="D13" s="11">
        <f t="shared" si="3"/>
        <v>0</v>
      </c>
      <c r="E13" s="15"/>
      <c r="F13" s="16"/>
      <c r="G13" s="12" t="str">
        <f t="shared" si="2"/>
        <v/>
      </c>
      <c r="H13" s="4"/>
      <c r="I13" s="4"/>
      <c r="J13" s="28"/>
      <c r="K13" s="28"/>
      <c r="L13" s="28"/>
      <c r="M13" s="28"/>
      <c r="N13" s="28"/>
    </row>
    <row r="14" spans="1:21">
      <c r="A14" s="40">
        <f t="shared" si="1"/>
        <v>13</v>
      </c>
      <c r="B14" s="4" t="s">
        <v>39</v>
      </c>
      <c r="C14" s="10"/>
      <c r="D14" s="11">
        <f t="shared" si="3"/>
        <v>0</v>
      </c>
      <c r="E14" s="15"/>
      <c r="F14" s="16"/>
      <c r="G14" s="12" t="str">
        <f t="shared" si="2"/>
        <v/>
      </c>
      <c r="H14" s="4"/>
      <c r="I14" s="4"/>
      <c r="J14" s="28"/>
      <c r="K14" s="28"/>
      <c r="L14" s="28"/>
      <c r="M14" s="28"/>
      <c r="N14" s="28"/>
    </row>
    <row r="15" spans="1:21">
      <c r="A15" s="40">
        <f t="shared" si="1"/>
        <v>14</v>
      </c>
      <c r="B15" s="4" t="s">
        <v>40</v>
      </c>
      <c r="C15" s="10"/>
      <c r="D15" s="11">
        <f t="shared" si="3"/>
        <v>0</v>
      </c>
      <c r="E15" s="15"/>
      <c r="F15" s="16"/>
      <c r="G15" s="12" t="str">
        <f t="shared" si="2"/>
        <v/>
      </c>
      <c r="H15" s="4"/>
      <c r="I15" s="4"/>
      <c r="J15" s="28"/>
      <c r="K15" s="28"/>
      <c r="L15" s="28"/>
      <c r="M15" s="28"/>
      <c r="N15" s="28"/>
    </row>
    <row r="16" spans="1:21">
      <c r="A16" s="40">
        <f t="shared" si="1"/>
        <v>15</v>
      </c>
      <c r="B16" s="4" t="s">
        <v>41</v>
      </c>
      <c r="C16" s="10"/>
      <c r="D16" s="11">
        <f t="shared" si="3"/>
        <v>0</v>
      </c>
      <c r="E16" s="15"/>
      <c r="F16" s="16"/>
      <c r="G16" s="12" t="str">
        <f t="shared" si="2"/>
        <v/>
      </c>
      <c r="H16" s="4"/>
      <c r="I16" s="4"/>
      <c r="J16" s="28"/>
      <c r="K16" s="28"/>
      <c r="L16" s="28"/>
      <c r="M16" s="28"/>
      <c r="N16" s="28"/>
    </row>
    <row r="17" spans="1:15" ht="30">
      <c r="A17" s="40">
        <f t="shared" si="1"/>
        <v>16</v>
      </c>
      <c r="B17" s="54" t="s">
        <v>118</v>
      </c>
      <c r="C17" s="12">
        <f>SUM(C9:C16)</f>
        <v>0</v>
      </c>
      <c r="D17" s="14">
        <f>SUM(D9:D16)</f>
        <v>0</v>
      </c>
      <c r="E17" s="8"/>
      <c r="F17" s="8"/>
      <c r="G17" s="12">
        <f>SUM(G9:G16)</f>
        <v>0</v>
      </c>
      <c r="H17" s="65"/>
      <c r="I17" s="66"/>
      <c r="J17" s="28"/>
      <c r="K17" s="28"/>
      <c r="L17" s="28"/>
      <c r="M17" s="28"/>
      <c r="N17" s="28"/>
    </row>
    <row r="18" spans="1:15" ht="45">
      <c r="A18" s="40">
        <f t="shared" si="1"/>
        <v>17</v>
      </c>
      <c r="B18" s="54" t="s">
        <v>119</v>
      </c>
      <c r="C18" s="8"/>
      <c r="D18" s="8"/>
      <c r="E18" s="8"/>
      <c r="F18" s="8"/>
      <c r="G18" s="27" t="str">
        <f>IF(D4=0,"NA",G17/(D4*1000*365))</f>
        <v>NA</v>
      </c>
      <c r="H18" s="65"/>
      <c r="I18" s="66"/>
      <c r="J18" s="28"/>
      <c r="K18" s="28"/>
      <c r="L18" s="28"/>
      <c r="M18" s="28"/>
      <c r="N18" s="28"/>
    </row>
    <row r="19" spans="1:15" ht="15" customHeight="1">
      <c r="A19" s="40">
        <f t="shared" si="1"/>
        <v>18</v>
      </c>
      <c r="B19" s="20"/>
      <c r="C19" s="20"/>
      <c r="D19" s="20"/>
      <c r="E19" s="20"/>
      <c r="F19" s="20"/>
      <c r="G19" s="20"/>
      <c r="H19" s="65"/>
      <c r="I19" s="66"/>
      <c r="J19" s="28"/>
      <c r="K19" s="28"/>
      <c r="L19" s="28"/>
      <c r="M19" s="28"/>
      <c r="N19" s="28"/>
    </row>
    <row r="20" spans="1:15">
      <c r="A20" s="40">
        <f t="shared" si="1"/>
        <v>19</v>
      </c>
      <c r="B20" s="13" t="s">
        <v>42</v>
      </c>
      <c r="C20" s="8"/>
      <c r="D20" s="8"/>
      <c r="E20" s="8"/>
      <c r="F20" s="8"/>
      <c r="G20" s="8"/>
      <c r="H20" s="65"/>
      <c r="I20" s="66"/>
      <c r="J20" s="28"/>
      <c r="K20" s="28"/>
      <c r="L20" s="28"/>
      <c r="M20" s="28"/>
      <c r="N20" s="28"/>
    </row>
    <row r="21" spans="1:15">
      <c r="A21" s="40">
        <f t="shared" si="1"/>
        <v>20</v>
      </c>
      <c r="B21" s="55" t="s">
        <v>2</v>
      </c>
      <c r="C21" s="7"/>
      <c r="D21" s="7"/>
      <c r="E21" s="8"/>
      <c r="F21" s="8"/>
      <c r="G21" s="9">
        <f>D21</f>
        <v>0</v>
      </c>
      <c r="H21" s="65"/>
      <c r="I21" s="66"/>
      <c r="J21" s="28"/>
      <c r="K21" s="28"/>
      <c r="L21" s="28"/>
      <c r="M21" s="28"/>
      <c r="N21" s="28"/>
    </row>
    <row r="22" spans="1:15">
      <c r="A22" s="40">
        <f t="shared" si="1"/>
        <v>21</v>
      </c>
      <c r="B22" s="91" t="s">
        <v>7</v>
      </c>
      <c r="C22" s="10"/>
      <c r="D22" s="12">
        <f>C22*E22</f>
        <v>0</v>
      </c>
      <c r="E22" s="15"/>
      <c r="F22" s="8"/>
      <c r="G22" s="12">
        <f>D22</f>
        <v>0</v>
      </c>
      <c r="H22" s="4"/>
      <c r="I22" s="4"/>
      <c r="J22" s="28"/>
      <c r="K22" s="28"/>
      <c r="L22" s="28"/>
      <c r="M22" s="28"/>
      <c r="N22" s="28"/>
    </row>
    <row r="23" spans="1:15">
      <c r="A23" s="40">
        <f t="shared" si="1"/>
        <v>22</v>
      </c>
      <c r="B23" s="91" t="s">
        <v>8</v>
      </c>
      <c r="C23" s="10"/>
      <c r="D23" s="12">
        <f t="shared" ref="D23:D26" si="4">C23*E23</f>
        <v>0</v>
      </c>
      <c r="E23" s="15"/>
      <c r="F23" s="8"/>
      <c r="G23" s="12">
        <f t="shared" ref="G23:G26" si="5">D23</f>
        <v>0</v>
      </c>
      <c r="H23" s="4"/>
      <c r="I23" s="4"/>
      <c r="J23" s="28"/>
      <c r="K23" s="28"/>
      <c r="L23" s="28"/>
      <c r="M23" s="28"/>
      <c r="N23" s="28"/>
    </row>
    <row r="24" spans="1:15">
      <c r="A24" s="40">
        <f t="shared" si="1"/>
        <v>23</v>
      </c>
      <c r="B24" s="91" t="s">
        <v>9</v>
      </c>
      <c r="C24" s="10"/>
      <c r="D24" s="12">
        <f t="shared" si="4"/>
        <v>0</v>
      </c>
      <c r="E24" s="15"/>
      <c r="F24" s="8"/>
      <c r="G24" s="12">
        <f t="shared" si="5"/>
        <v>0</v>
      </c>
      <c r="H24" s="4"/>
      <c r="I24" s="4"/>
      <c r="J24" s="28"/>
      <c r="K24" s="28"/>
      <c r="L24" s="28"/>
      <c r="M24" s="28"/>
      <c r="N24" s="28"/>
    </row>
    <row r="25" spans="1:15">
      <c r="A25" s="40">
        <f t="shared" si="1"/>
        <v>24</v>
      </c>
      <c r="B25" s="91" t="s">
        <v>10</v>
      </c>
      <c r="C25" s="10"/>
      <c r="D25" s="12">
        <f t="shared" si="4"/>
        <v>0</v>
      </c>
      <c r="E25" s="15"/>
      <c r="F25" s="8"/>
      <c r="G25" s="12">
        <f t="shared" si="5"/>
        <v>0</v>
      </c>
      <c r="H25" s="4"/>
      <c r="I25" s="4"/>
      <c r="J25" s="28"/>
      <c r="K25" s="28"/>
      <c r="L25" s="28"/>
      <c r="M25" s="28"/>
      <c r="N25" s="28"/>
    </row>
    <row r="26" spans="1:15">
      <c r="A26" s="40">
        <f t="shared" si="1"/>
        <v>25</v>
      </c>
      <c r="B26" s="91" t="s">
        <v>11</v>
      </c>
      <c r="C26" s="10"/>
      <c r="D26" s="12">
        <f t="shared" si="4"/>
        <v>0</v>
      </c>
      <c r="E26" s="15"/>
      <c r="F26" s="8"/>
      <c r="G26" s="12">
        <f t="shared" si="5"/>
        <v>0</v>
      </c>
      <c r="H26" s="4"/>
      <c r="I26" s="4"/>
      <c r="J26" s="28"/>
      <c r="K26" s="28"/>
      <c r="L26" s="28"/>
      <c r="M26" s="28"/>
      <c r="N26" s="28"/>
    </row>
    <row r="27" spans="1:15">
      <c r="A27" s="40">
        <f t="shared" si="1"/>
        <v>26</v>
      </c>
      <c r="B27" s="13" t="s">
        <v>12</v>
      </c>
      <c r="C27" s="12">
        <f>SUM(C22:C26)</f>
        <v>0</v>
      </c>
      <c r="D27" s="14">
        <f>SUM(D22:D26)</f>
        <v>0</v>
      </c>
      <c r="E27" s="8"/>
      <c r="F27" s="8"/>
      <c r="G27" s="12">
        <f>SUM(G22:G26)</f>
        <v>0</v>
      </c>
      <c r="H27" s="65"/>
      <c r="I27" s="71"/>
      <c r="J27" s="28"/>
      <c r="K27" s="28"/>
      <c r="L27" s="28"/>
      <c r="M27" s="28"/>
      <c r="N27" s="28"/>
    </row>
    <row r="28" spans="1:15" ht="30">
      <c r="A28" s="40">
        <f t="shared" si="1"/>
        <v>27</v>
      </c>
      <c r="B28" s="54" t="s">
        <v>13</v>
      </c>
      <c r="C28" s="8"/>
      <c r="D28" s="8"/>
      <c r="E28" s="8"/>
      <c r="F28" s="8"/>
      <c r="G28" s="56" t="str">
        <f>IF(D4=0,"NA",G27/(D4*1000*365))</f>
        <v>NA</v>
      </c>
      <c r="H28" s="65"/>
      <c r="I28" s="71"/>
      <c r="J28" s="57"/>
      <c r="K28" s="28"/>
      <c r="L28" s="28"/>
      <c r="M28" s="28"/>
      <c r="N28" s="28"/>
    </row>
    <row r="29" spans="1:15" ht="18" customHeight="1">
      <c r="A29" s="40">
        <f t="shared" si="1"/>
        <v>28</v>
      </c>
      <c r="B29" s="20"/>
      <c r="C29" s="20"/>
      <c r="D29" s="20"/>
      <c r="E29" s="20"/>
      <c r="F29" s="20"/>
      <c r="G29" s="20"/>
      <c r="H29" s="65"/>
      <c r="I29" s="71"/>
      <c r="J29" s="28"/>
      <c r="K29" s="28"/>
      <c r="L29" s="28"/>
      <c r="M29" s="28"/>
      <c r="N29" s="28"/>
    </row>
    <row r="30" spans="1:15" ht="30">
      <c r="A30" s="40">
        <f t="shared" si="1"/>
        <v>29</v>
      </c>
      <c r="B30" s="54" t="s">
        <v>43</v>
      </c>
      <c r="C30" s="8"/>
      <c r="D30" s="8"/>
      <c r="E30" s="8"/>
      <c r="F30" s="8"/>
      <c r="G30" s="14">
        <f>G17+G27</f>
        <v>0</v>
      </c>
      <c r="H30" s="65"/>
      <c r="I30" s="66"/>
      <c r="J30" s="28"/>
      <c r="K30" s="28"/>
      <c r="L30" s="28"/>
      <c r="M30" s="28"/>
      <c r="N30" s="28"/>
    </row>
    <row r="31" spans="1:15" ht="45" customHeight="1">
      <c r="A31" s="40">
        <f t="shared" si="1"/>
        <v>30</v>
      </c>
      <c r="B31" s="54" t="s">
        <v>120</v>
      </c>
      <c r="C31" s="8"/>
      <c r="D31" s="8"/>
      <c r="E31" s="8"/>
      <c r="F31" s="8"/>
      <c r="G31" s="27" t="str">
        <f>IF(D4=0,"NA",G30/(D4*1000*365))</f>
        <v>NA</v>
      </c>
      <c r="H31" s="69"/>
      <c r="I31" s="72"/>
      <c r="J31" s="28"/>
      <c r="K31" s="28"/>
      <c r="L31" s="28"/>
      <c r="M31" s="28"/>
      <c r="N31" s="28"/>
    </row>
    <row r="32" spans="1:15" ht="33" customHeight="1">
      <c r="A32" s="40">
        <f t="shared" si="1"/>
        <v>31</v>
      </c>
      <c r="B32" s="95" t="s">
        <v>116</v>
      </c>
      <c r="C32" s="95"/>
      <c r="D32" s="95"/>
      <c r="E32" s="95"/>
      <c r="F32" s="95"/>
      <c r="G32" s="95"/>
      <c r="H32" s="58"/>
      <c r="I32" s="59"/>
      <c r="J32" s="32"/>
      <c r="K32" s="32"/>
      <c r="L32" s="32"/>
      <c r="M32" s="32"/>
      <c r="N32" s="32"/>
      <c r="O32" s="2"/>
    </row>
    <row r="33" spans="1:15" ht="60" customHeight="1">
      <c r="A33" s="40">
        <f t="shared" si="1"/>
        <v>32</v>
      </c>
      <c r="B33" s="96" t="s">
        <v>44</v>
      </c>
      <c r="C33" s="97"/>
      <c r="D33" s="97"/>
      <c r="E33" s="97"/>
      <c r="F33" s="97"/>
      <c r="G33" s="97"/>
      <c r="H33" s="60"/>
      <c r="I33" s="61"/>
      <c r="J33" s="38"/>
      <c r="K33" s="38"/>
      <c r="L33" s="38"/>
      <c r="M33" s="34"/>
      <c r="N33" s="34"/>
      <c r="O33" s="1"/>
    </row>
    <row r="34" spans="1:15">
      <c r="A34" s="62"/>
      <c r="B34" s="61"/>
      <c r="C34" s="61"/>
      <c r="D34" s="61"/>
      <c r="E34" s="61"/>
      <c r="F34" s="61"/>
      <c r="G34" s="61"/>
    </row>
  </sheetData>
  <mergeCells count="12">
    <mergeCell ref="B32:G32"/>
    <mergeCell ref="B33:G33"/>
    <mergeCell ref="B1:G1"/>
    <mergeCell ref="H1:I1"/>
    <mergeCell ref="C2:G2"/>
    <mergeCell ref="H2:I2"/>
    <mergeCell ref="C3:G3"/>
    <mergeCell ref="H3:I5"/>
    <mergeCell ref="B4:C4"/>
    <mergeCell ref="G4:G6"/>
    <mergeCell ref="B5:C5"/>
    <mergeCell ref="E5:F5"/>
  </mergeCells>
  <pageMargins left="0.45" right="0.45" top="0.5" bottom="0.75" header="0" footer="0.3"/>
  <pageSetup paperSize="17" orientation="landscape" r:id="rId1"/>
  <headerFooter>
    <oddFooter>&amp;L&amp;Z&amp;F
&amp;A&amp;R&amp;D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30</vt:i4>
      </vt:variant>
    </vt:vector>
  </HeadingPairs>
  <TitlesOfParts>
    <vt:vector size="47" baseType="lpstr">
      <vt:lpstr>Summary Costs Conservation</vt:lpstr>
      <vt:lpstr>Useful Life</vt:lpstr>
      <vt:lpstr>Project 1</vt:lpstr>
      <vt:lpstr>Project 2</vt:lpstr>
      <vt:lpstr>Project 3</vt:lpstr>
      <vt:lpstr>Project 4</vt:lpstr>
      <vt:lpstr>Project 5</vt:lpstr>
      <vt:lpstr>Project 6</vt:lpstr>
      <vt:lpstr>Project 7</vt:lpstr>
      <vt:lpstr>Project 8</vt:lpstr>
      <vt:lpstr>Project 9</vt:lpstr>
      <vt:lpstr>Project 10</vt:lpstr>
      <vt:lpstr>Project 11</vt:lpstr>
      <vt:lpstr>Project 12</vt:lpstr>
      <vt:lpstr>Project 13</vt:lpstr>
      <vt:lpstr>Project 14</vt:lpstr>
      <vt:lpstr>Project 15</vt:lpstr>
      <vt:lpstr>'Project 1'!Print_Area</vt:lpstr>
      <vt:lpstr>'Project 10'!Print_Area</vt:lpstr>
      <vt:lpstr>'Project 11'!Print_Area</vt:lpstr>
      <vt:lpstr>'Project 12'!Print_Area</vt:lpstr>
      <vt:lpstr>'Project 13'!Print_Area</vt:lpstr>
      <vt:lpstr>'Project 14'!Print_Area</vt:lpstr>
      <vt:lpstr>'Project 15'!Print_Area</vt:lpstr>
      <vt:lpstr>'Project 2'!Print_Area</vt:lpstr>
      <vt:lpstr>'Project 3'!Print_Area</vt:lpstr>
      <vt:lpstr>'Project 4'!Print_Area</vt:lpstr>
      <vt:lpstr>'Project 5'!Print_Area</vt:lpstr>
      <vt:lpstr>'Project 6'!Print_Area</vt:lpstr>
      <vt:lpstr>'Project 7'!Print_Area</vt:lpstr>
      <vt:lpstr>'Project 8'!Print_Area</vt:lpstr>
      <vt:lpstr>'Project 9'!Print_Area</vt:lpstr>
      <vt:lpstr>'Project 1'!Print_Titles</vt:lpstr>
      <vt:lpstr>'Project 10'!Print_Titles</vt:lpstr>
      <vt:lpstr>'Project 11'!Print_Titles</vt:lpstr>
      <vt:lpstr>'Project 12'!Print_Titles</vt:lpstr>
      <vt:lpstr>'Project 13'!Print_Titles</vt:lpstr>
      <vt:lpstr>'Project 14'!Print_Titles</vt:lpstr>
      <vt:lpstr>'Project 15'!Print_Titles</vt:lpstr>
      <vt:lpstr>'Project 2'!Print_Titles</vt:lpstr>
      <vt:lpstr>'Project 3'!Print_Titles</vt:lpstr>
      <vt:lpstr>'Project 4'!Print_Titles</vt:lpstr>
      <vt:lpstr>'Project 5'!Print_Titles</vt:lpstr>
      <vt:lpstr>'Project 6'!Print_Titles</vt:lpstr>
      <vt:lpstr>'Project 7'!Print_Titles</vt:lpstr>
      <vt:lpstr>'Project 8'!Print_Titles</vt:lpstr>
      <vt:lpstr>'Project 9'!Print_Titles</vt:lpstr>
    </vt:vector>
  </TitlesOfParts>
  <Company>Hazen and Sawyer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gjohns</dc:creator>
  <cp:lastModifiedBy>thudson</cp:lastModifiedBy>
  <cp:lastPrinted>2010-05-25T21:01:35Z</cp:lastPrinted>
  <dcterms:created xsi:type="dcterms:W3CDTF">2010-05-13T17:55:06Z</dcterms:created>
  <dcterms:modified xsi:type="dcterms:W3CDTF">2011-03-21T15:32:55Z</dcterms:modified>
</cp:coreProperties>
</file>